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<sst xmlns="http://schemas.openxmlformats.org/spreadsheetml/2006/main" count="567" uniqueCount="333">
  <si>
    <t>表一</t>
  </si>
  <si>
    <r>
      <rPr>
        <sz val="19"/>
        <color rgb="FF000000"/>
        <rFont val="方正小标宋_GBK"/>
        <charset val="134"/>
      </rPr>
      <t>巫溪县田坝镇人民政府</t>
    </r>
    <r>
      <rPr>
        <sz val="19"/>
        <color rgb="FF000000"/>
        <rFont val="Times New Roman"/>
        <charset val="134"/>
      </rPr>
      <t>2025</t>
    </r>
    <r>
      <rPr>
        <sz val="19"/>
        <color rgb="FF000000"/>
        <rFont val="方正小标宋_GBK"/>
        <charset val="134"/>
      </rPr>
      <t>年财政拨款收支总表</t>
    </r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</si>
  <si>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</si>
  <si>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</si>
  <si>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</si>
  <si>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</si>
  <si>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</si>
  <si>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</si>
  <si>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</si>
  <si>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</si>
  <si>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</si>
  <si>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</si>
  <si>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</si>
  <si>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</si>
  <si>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</si>
  <si>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</si>
  <si>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</si>
  <si>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</si>
  <si>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</si>
  <si>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</si>
  <si>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住房保障支出</t>
  </si>
  <si>
    <t>节能环保支出</t>
  </si>
  <si>
    <t>灾害防治级应急管理支出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</si>
  <si>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</si>
  <si>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</si>
  <si>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</si>
  <si>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</si>
  <si>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</si>
  <si>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</si>
  <si>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</si>
  <si>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r>
      <rPr>
        <sz val="10"/>
        <color rgb="FF000000"/>
        <rFont val="方正楷体_GBK"/>
        <charset val="134"/>
      </rPr>
      <t>表二</t>
    </r>
  </si>
  <si>
    <r>
      <rPr>
        <sz val="17"/>
        <color rgb="FF000000"/>
        <rFont val="方正小标宋_GBK"/>
        <charset val="134"/>
      </rPr>
      <t>巫溪县田坝镇人民政府</t>
    </r>
    <r>
      <rPr>
        <sz val="17"/>
        <color rgb="FF000000"/>
        <rFont val="Times New Roman"/>
        <charset val="134"/>
      </rPr>
      <t>2025</t>
    </r>
    <r>
      <rPr>
        <sz val="17"/>
        <color rgb="FF000000"/>
        <rFont val="方正小标宋_GBK"/>
        <charset val="134"/>
      </rPr>
      <t>年一般公共预算财政拨款支出预算表</t>
    </r>
  </si>
  <si>
    <r>
      <rPr>
        <sz val="10"/>
        <color rgb="FF000000"/>
        <rFont val="方正楷体_GBK"/>
        <charset val="134"/>
      </rPr>
      <t>单位：万元</t>
    </r>
  </si>
  <si>
    <r>
      <rPr>
        <sz val="12"/>
        <color rgb="FF000000"/>
        <rFont val="方正黑体_GBK"/>
        <charset val="134"/>
      </rPr>
      <t>功能分类科目</t>
    </r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</si>
  <si>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方正黑体_GBK"/>
        <charset val="134"/>
      </rPr>
      <t>年预算数</t>
    </r>
  </si>
  <si>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黑体_GBK"/>
        <charset val="134"/>
      </rPr>
      <t>科目编码</t>
    </r>
  </si>
  <si>
    <r>
      <rPr>
        <sz val="12"/>
        <color rgb="FF000000"/>
        <rFont val="方正黑体_GBK"/>
        <charset val="134"/>
      </rPr>
      <t>科目名称</t>
    </r>
  </si>
  <si>
    <r>
      <rPr>
        <sz val="12"/>
        <color rgb="FF000000"/>
        <rFont val="方正黑体_GBK"/>
        <charset val="134"/>
      </rPr>
      <t>总计</t>
    </r>
  </si>
  <si>
    <r>
      <rPr>
        <sz val="12"/>
        <color rgb="FF000000"/>
        <rFont val="方正黑体_GBK"/>
        <charset val="134"/>
      </rPr>
      <t>基本支出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</si>
  <si>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color rgb="FF000000"/>
        <rFont val="方正黑体_GBK"/>
        <charset val="134"/>
      </rPr>
      <t>项目支出</t>
    </r>
    <r>
      <rPr>
        <sz val="12"/>
        <color rgb="FF000000"/>
        <rFont val="Times New Roman"/>
        <charset val="134"/>
      </rPr>
      <t xml:space="preserve"> </t>
    </r>
  </si>
  <si>
    <r>
      <rPr>
        <b/>
        <sz val="10"/>
        <color rgb="FF000000"/>
        <rFont val="方正仿宋_GBK"/>
        <charset val="134"/>
      </rPr>
      <t>合计</t>
    </r>
  </si>
  <si>
    <t>201</t>
  </si>
  <si>
    <r>
      <rPr>
        <sz val="10"/>
        <color rgb="FF000000"/>
        <rFont val="方正仿宋_GBK"/>
        <charset val="134"/>
      </rPr>
      <t>一般公共服务支出</t>
    </r>
  </si>
  <si>
    <t> 20101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</si>
  <si>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人大事务</t>
    </r>
  </si>
  <si>
    <t>  2010108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</si>
  <si>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代表工作</t>
    </r>
  </si>
  <si>
    <r>
      <rPr>
        <sz val="10"/>
        <color rgb="FF000000"/>
        <rFont val="方正仿宋_GBK"/>
        <charset val="134"/>
      </rPr>
      <t>其他人大事务支出</t>
    </r>
  </si>
  <si>
    <t> 20103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</si>
  <si>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政府办公厅（室）及相关机构事务</t>
    </r>
  </si>
  <si>
    <t>  2010301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</si>
  <si>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行政运行</t>
    </r>
  </si>
  <si>
    <t> 20129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</si>
  <si>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群众团体事务</t>
    </r>
  </si>
  <si>
    <t>  2012999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</si>
  <si>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其他群众团体事务支出</t>
    </r>
  </si>
  <si>
    <t> 20139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</si>
  <si>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社会工作事务</t>
    </r>
  </si>
  <si>
    <t>  2013904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</si>
  <si>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专项业务</t>
    </r>
  </si>
  <si>
    <t>208</t>
  </si>
  <si>
    <r>
      <rPr>
        <sz val="10"/>
        <color rgb="FF000000"/>
        <rFont val="方正仿宋_GBK"/>
        <charset val="134"/>
      </rPr>
      <t>社会保障和就业支出</t>
    </r>
  </si>
  <si>
    <t> 20802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</si>
  <si>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民政管理事务</t>
    </r>
  </si>
  <si>
    <t>  2080208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</si>
  <si>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基层政权建设和社区治理</t>
    </r>
  </si>
  <si>
    <t> 20805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</si>
  <si>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行政事业单位养老支出</t>
    </r>
  </si>
  <si>
    <t>  2080501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</si>
  <si>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行政单位离退休</t>
    </r>
  </si>
  <si>
    <t>  2080505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</si>
  <si>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机关事业单位基本养老保险缴费支出</t>
    </r>
  </si>
  <si>
    <t>  2080506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</si>
  <si>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机关事业单位职业年金缴费支出</t>
    </r>
  </si>
  <si>
    <t> 20808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</si>
  <si>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抚恤</t>
    </r>
  </si>
  <si>
    <t>  2080801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</si>
  <si>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死亡抚恤</t>
    </r>
  </si>
  <si>
    <r>
      <rPr>
        <sz val="10"/>
        <color rgb="FF000000"/>
        <rFont val="方正仿宋_GBK"/>
        <charset val="134"/>
      </rPr>
      <t>临时救助</t>
    </r>
  </si>
  <si>
    <r>
      <rPr>
        <sz val="10"/>
        <color rgb="FF000000"/>
        <rFont val="方正仿宋_GBK"/>
        <charset val="134"/>
      </rPr>
      <t>临时救助支出</t>
    </r>
  </si>
  <si>
    <t> 20825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</si>
  <si>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其他生活救助</t>
    </r>
  </si>
  <si>
    <t>  2082502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</si>
  <si>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其他农村生活救助</t>
    </r>
  </si>
  <si>
    <t> 20899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</si>
  <si>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其他社会保障和就业支出</t>
    </r>
  </si>
  <si>
    <t>  2089999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</si>
  <si>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其他社会保障和就业支出</t>
    </r>
  </si>
  <si>
    <t>210</t>
  </si>
  <si>
    <r>
      <rPr>
        <sz val="10"/>
        <color rgb="FF000000"/>
        <rFont val="方正仿宋_GBK"/>
        <charset val="134"/>
      </rPr>
      <t>卫生健康支出</t>
    </r>
  </si>
  <si>
    <t> 21011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</si>
  <si>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行政事业单位医疗</t>
    </r>
  </si>
  <si>
    <t>  2101101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</si>
  <si>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行政单位医疗</t>
    </r>
  </si>
  <si>
    <r>
      <rPr>
        <sz val="10"/>
        <color rgb="FF000000"/>
        <rFont val="方正仿宋_GBK"/>
        <charset val="134"/>
      </rPr>
      <t>医疗保障政策管理</t>
    </r>
  </si>
  <si>
    <r>
      <rPr>
        <sz val="10"/>
        <color rgb="FF000000"/>
        <rFont val="方正仿宋_GBK"/>
        <charset val="134"/>
      </rPr>
      <t>节能环保支出</t>
    </r>
  </si>
  <si>
    <r>
      <rPr>
        <sz val="10"/>
        <color rgb="FF000000"/>
        <rFont val="方正仿宋_GBK"/>
        <charset val="134"/>
      </rPr>
      <t>自然生态保护</t>
    </r>
  </si>
  <si>
    <r>
      <rPr>
        <sz val="10"/>
        <color rgb="FF000000"/>
        <rFont val="方正仿宋_GBK"/>
        <charset val="134"/>
      </rPr>
      <t>生态保护</t>
    </r>
  </si>
  <si>
    <t>213</t>
  </si>
  <si>
    <r>
      <rPr>
        <sz val="10"/>
        <color rgb="FF000000"/>
        <rFont val="方正仿宋_GBK"/>
        <charset val="134"/>
      </rPr>
      <t>农林水支出</t>
    </r>
  </si>
  <si>
    <r>
      <rPr>
        <sz val="10"/>
        <color rgb="FF000000"/>
        <rFont val="方正仿宋_GBK"/>
        <charset val="134"/>
      </rPr>
      <t>病虫害控制</t>
    </r>
  </si>
  <si>
    <r>
      <rPr>
        <sz val="10"/>
        <color rgb="FF000000"/>
        <rFont val="方正仿宋_GBK"/>
        <charset val="134"/>
      </rPr>
      <t>农业生产发展</t>
    </r>
  </si>
  <si>
    <r>
      <rPr>
        <sz val="10"/>
        <color rgb="FF000000"/>
        <rFont val="方正仿宋_GBK"/>
        <charset val="134"/>
      </rPr>
      <t>耕地建设与利用</t>
    </r>
  </si>
  <si>
    <t> 21305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</si>
  <si>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巩固脱贫攻坚成果衔接乡村振兴</t>
    </r>
  </si>
  <si>
    <r>
      <rPr>
        <sz val="10"/>
        <color rgb="FF000000"/>
        <rFont val="方正仿宋_GBK"/>
        <charset val="134"/>
      </rPr>
      <t>农村基础设施建设</t>
    </r>
  </si>
  <si>
    <r>
      <rPr>
        <sz val="10"/>
        <color rgb="FF000000"/>
        <rFont val="方正仿宋_GBK"/>
        <charset val="134"/>
      </rPr>
      <t>生产发展</t>
    </r>
  </si>
  <si>
    <t>  2130599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</si>
  <si>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其他巩固脱贫攻坚成果衔接乡村振兴支出</t>
    </r>
  </si>
  <si>
    <t> 21307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</si>
  <si>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农村综合改革</t>
    </r>
  </si>
  <si>
    <t>  2130705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</si>
  <si>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对村民委员会和村党支部的补助</t>
    </r>
  </si>
  <si>
    <t>221</t>
  </si>
  <si>
    <r>
      <rPr>
        <sz val="10"/>
        <color rgb="FF000000"/>
        <rFont val="方正仿宋_GBK"/>
        <charset val="134"/>
      </rPr>
      <t>住房保障支出</t>
    </r>
  </si>
  <si>
    <t> 22102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</si>
  <si>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住房改革支出</t>
    </r>
  </si>
  <si>
    <t>  2210201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</si>
  <si>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住房公积金</t>
    </r>
  </si>
  <si>
    <r>
      <rPr>
        <sz val="10"/>
        <color rgb="FF000000"/>
        <rFont val="方正仿宋_GBK"/>
        <charset val="134"/>
      </rPr>
      <t>灾害防治级应急管理支出</t>
    </r>
  </si>
  <si>
    <r>
      <rPr>
        <sz val="10"/>
        <color rgb="FF000000"/>
        <rFont val="方正仿宋_GBK"/>
        <charset val="134"/>
      </rPr>
      <t>自然灾害救灾及恢复重建支出</t>
    </r>
  </si>
  <si>
    <r>
      <rPr>
        <sz val="10"/>
        <color rgb="FF000000"/>
        <rFont val="方正仿宋_GBK"/>
        <charset val="134"/>
      </rPr>
      <t>自然灾害救灾补助</t>
    </r>
  </si>
  <si>
    <r>
      <rPr>
        <sz val="12"/>
        <color rgb="FF000000"/>
        <rFont val="方正楷体_GBK"/>
        <charset val="134"/>
      </rPr>
      <t>备注：本表反映当年一般公共预算财政拨款支出情况。</t>
    </r>
  </si>
  <si>
    <r>
      <rPr>
        <sz val="10"/>
        <color rgb="FF000000"/>
        <rFont val="方正楷体_GBK"/>
        <charset val="134"/>
      </rPr>
      <t>表三</t>
    </r>
  </si>
  <si>
    <r>
      <rPr>
        <sz val="18"/>
        <color rgb="FF000000"/>
        <rFont val="方正小标宋_GBK"/>
        <charset val="134"/>
      </rPr>
      <t>巫溪县田坝镇人民政府</t>
    </r>
    <r>
      <rPr>
        <sz val="18"/>
        <color rgb="FF000000"/>
        <rFont val="Times New Roman"/>
        <charset val="134"/>
      </rPr>
      <t>2025</t>
    </r>
    <r>
      <rPr>
        <sz val="18"/>
        <color rgb="FF000000"/>
        <rFont val="方正小标宋_GBK"/>
        <charset val="134"/>
      </rPr>
      <t>年一般公共预算财政拨款基本支出预算表</t>
    </r>
  </si>
  <si>
    <r>
      <rPr>
        <sz val="12"/>
        <color rgb="FF000000"/>
        <rFont val="方正黑体_GBK"/>
        <charset val="134"/>
      </rPr>
      <t>经济分类科目</t>
    </r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</si>
  <si>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方正黑体_GBK"/>
        <charset val="134"/>
      </rPr>
      <t>年基本支出</t>
    </r>
  </si>
  <si>
    <r>
      <rPr>
        <sz val="12"/>
        <color rgb="FF000000"/>
        <rFont val="方正黑体_GBK"/>
        <charset val="134"/>
      </rPr>
      <t>科目编码</t>
    </r>
  </si>
  <si>
    <r>
      <rPr>
        <sz val="12"/>
        <color rgb="FF000000"/>
        <rFont val="方正黑体_GBK"/>
        <charset val="134"/>
      </rPr>
      <t>人员经费</t>
    </r>
  </si>
  <si>
    <r>
      <rPr>
        <sz val="12"/>
        <color rgb="FF000000"/>
        <rFont val="方正黑体_GBK"/>
        <charset val="134"/>
      </rPr>
      <t>日常公用经费</t>
    </r>
  </si>
  <si>
    <t>301</t>
  </si>
  <si>
    <r>
      <rPr>
        <sz val="10"/>
        <color rgb="FF000000"/>
        <rFont val="方正仿宋_GBK"/>
        <charset val="134"/>
      </rPr>
      <t>工资福利支出</t>
    </r>
  </si>
  <si>
    <t> 30101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</si>
  <si>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基本工资</t>
    </r>
  </si>
  <si>
    <t> 30102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</si>
  <si>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津贴补贴</t>
    </r>
  </si>
  <si>
    <t> 30103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</si>
  <si>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奖金</t>
    </r>
  </si>
  <si>
    <t> 30108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</si>
  <si>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机关事业单位基本养老保险缴费</t>
    </r>
  </si>
  <si>
    <t> 30109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</si>
  <si>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职业年金缴费</t>
    </r>
  </si>
  <si>
    <t> 30110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</si>
  <si>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职工基本医疗保险缴费</t>
    </r>
  </si>
  <si>
    <t> 30112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</si>
  <si>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其他社会保障缴费</t>
    </r>
  </si>
  <si>
    <t> 30113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</si>
  <si>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住房公积金</t>
    </r>
  </si>
  <si>
    <t>302</t>
  </si>
  <si>
    <r>
      <rPr>
        <sz val="10"/>
        <color rgb="FF000000"/>
        <rFont val="方正仿宋_GBK"/>
        <charset val="134"/>
      </rPr>
      <t>商品和服务支出</t>
    </r>
  </si>
  <si>
    <t> 30201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</si>
  <si>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办公费</t>
    </r>
  </si>
  <si>
    <t> 30211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</si>
  <si>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差旅费</t>
    </r>
  </si>
  <si>
    <t> 30217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</si>
  <si>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公务接待费</t>
    </r>
  </si>
  <si>
    <t> 30228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</si>
  <si>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工会经费</t>
    </r>
  </si>
  <si>
    <t> 30229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</si>
  <si>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福利费</t>
    </r>
  </si>
  <si>
    <t> 30231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</si>
  <si>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公务用车运行维护费</t>
    </r>
  </si>
  <si>
    <t> 30239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</si>
  <si>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其他交通费用</t>
    </r>
  </si>
  <si>
    <t> 30299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</si>
  <si>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其他商品和服务支出</t>
    </r>
  </si>
  <si>
    <t>303</t>
  </si>
  <si>
    <r>
      <rPr>
        <sz val="10"/>
        <color rgb="FF000000"/>
        <rFont val="方正仿宋_GBK"/>
        <charset val="134"/>
      </rPr>
      <t>对个人和家庭的补助</t>
    </r>
  </si>
  <si>
    <r>
      <rPr>
        <sz val="10"/>
        <color rgb="FF000000"/>
        <rFont val="方正仿宋_GBK"/>
        <charset val="134"/>
      </rPr>
      <t>退休费</t>
    </r>
  </si>
  <si>
    <r>
      <rPr>
        <sz val="10"/>
        <color rgb="FF000000"/>
        <rFont val="方正仿宋_GBK"/>
        <charset val="134"/>
      </rPr>
      <t>抚恤金</t>
    </r>
  </si>
  <si>
    <t> 30305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</si>
  <si>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生活补助</t>
    </r>
  </si>
  <si>
    <t>表四</t>
  </si>
  <si>
    <t>巫溪县田坝镇人民政府2025年一般公共预算“三公”经费支出表</t>
  </si>
  <si>
    <t>2024年预算数</t>
  </si>
  <si>
    <t>2025年预算数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</si>
  <si>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</si>
  <si>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</si>
  <si>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</si>
  <si>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</si>
  <si>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</si>
  <si>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</si>
  <si>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</si>
  <si>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巫溪县田坝镇人民政府2025年政府性基金预算支出表</t>
  </si>
  <si>
    <t xml:space="preserve"> 科目编码</t>
  </si>
  <si>
    <t>科目名称</t>
  </si>
  <si>
    <t>本年政府性基金预算财政拨款支出</t>
  </si>
  <si>
    <t>总计</t>
  </si>
  <si>
    <t xml:space="preserve">基本支出 </t>
  </si>
  <si>
    <t xml:space="preserve">项目支出 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</si>
  <si>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</si>
  <si>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</si>
  <si>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</si>
  <si>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</si>
  <si>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巫溪县田坝镇人民政府2025年部门收支总表</t>
  </si>
  <si>
    <t>11</t>
  </si>
  <si>
    <t>财政专户管理资金</t>
  </si>
  <si>
    <t>事业收入资金</t>
  </si>
  <si>
    <t>上级补助收入资金</t>
  </si>
  <si>
    <t>生态保护</t>
  </si>
  <si>
    <t xml:space="preserve">附属单位上缴收入资金 </t>
  </si>
  <si>
    <t>自然灾害救灾补助</t>
  </si>
  <si>
    <t>事业单位经营收入资金</t>
  </si>
  <si>
    <t xml:space="preserve">其他收入资金 </t>
  </si>
  <si>
    <r>
      <rPr>
        <sz val="10"/>
        <color rgb="FF000000"/>
        <rFont val="方正楷体_GBK"/>
        <charset val="134"/>
      </rPr>
      <t>表七</t>
    </r>
  </si>
  <si>
    <r>
      <rPr>
        <sz val="19"/>
        <color rgb="FF000000"/>
        <rFont val="方正小标宋_GBK"/>
        <charset val="134"/>
      </rPr>
      <t>巫溪县田坝镇人民政府</t>
    </r>
    <r>
      <rPr>
        <sz val="19"/>
        <color rgb="FF000000"/>
        <rFont val="Times New Roman"/>
        <charset val="134"/>
      </rPr>
      <t>2025</t>
    </r>
    <r>
      <rPr>
        <sz val="19"/>
        <color rgb="FF000000"/>
        <rFont val="方正小标宋_GBK"/>
        <charset val="134"/>
      </rPr>
      <t>年部门收入总表</t>
    </r>
  </si>
  <si>
    <r>
      <rPr>
        <sz val="9"/>
        <color rgb="FF000000"/>
        <rFont val="方正黑体_GBK"/>
        <charset val="134"/>
      </rPr>
      <t>科目</t>
    </r>
  </si>
  <si>
    <r>
      <rPr>
        <sz val="9"/>
        <color rgb="FF000000"/>
        <rFont val="方正黑体_GBK"/>
        <charset val="134"/>
      </rPr>
      <t>总计</t>
    </r>
  </si>
  <si>
    <r>
      <rPr>
        <sz val="9"/>
        <color rgb="FF000000"/>
        <rFont val="方正黑体_GBK"/>
        <charset val="134"/>
      </rPr>
      <t>一般公共预算拨款收入</t>
    </r>
  </si>
  <si>
    <r>
      <rPr>
        <sz val="9"/>
        <color rgb="FF000000"/>
        <rFont val="方正黑体_GBK"/>
        <charset val="134"/>
      </rPr>
      <t>政府性基金预算拨款收入</t>
    </r>
  </si>
  <si>
    <r>
      <rPr>
        <sz val="9"/>
        <color rgb="FF000000"/>
        <rFont val="方正黑体_GBK"/>
        <charset val="134"/>
      </rPr>
      <t>国有资本经营预算拨款收入</t>
    </r>
  </si>
  <si>
    <r>
      <rPr>
        <sz val="9"/>
        <color rgb="FF000000"/>
        <rFont val="方正黑体_GBK"/>
        <charset val="134"/>
      </rPr>
      <t>财政专户管理资金收入</t>
    </r>
  </si>
  <si>
    <r>
      <rPr>
        <sz val="9"/>
        <color rgb="FF000000"/>
        <rFont val="方正黑体_GBK"/>
        <charset val="134"/>
      </rPr>
      <t>事业收入</t>
    </r>
  </si>
  <si>
    <r>
      <rPr>
        <sz val="9"/>
        <color rgb="FF000000"/>
        <rFont val="方正黑体_GBK"/>
        <charset val="134"/>
      </rPr>
      <t>上级补助收入</t>
    </r>
  </si>
  <si>
    <r>
      <rPr>
        <sz val="9"/>
        <color rgb="FF000000"/>
        <rFont val="方正黑体_GBK"/>
        <charset val="134"/>
      </rPr>
      <t>附属单位上缴收入</t>
    </r>
  </si>
  <si>
    <r>
      <rPr>
        <sz val="9"/>
        <color rgb="FF000000"/>
        <rFont val="方正黑体_GBK"/>
        <charset val="134"/>
      </rPr>
      <t>事业单位经营收入</t>
    </r>
  </si>
  <si>
    <r>
      <rPr>
        <sz val="9"/>
        <color rgb="FF000000"/>
        <rFont val="方正黑体_GBK"/>
        <charset val="134"/>
      </rPr>
      <t>其他收入</t>
    </r>
  </si>
  <si>
    <r>
      <rPr>
        <sz val="9"/>
        <color rgb="FF000000"/>
        <rFont val="方正黑体_GBK"/>
        <charset val="134"/>
      </rPr>
      <t>科目编码</t>
    </r>
  </si>
  <si>
    <r>
      <rPr>
        <sz val="9"/>
        <color rgb="FF000000"/>
        <rFont val="方正黑体_GBK"/>
        <charset val="134"/>
      </rPr>
      <t>科目名称</t>
    </r>
  </si>
  <si>
    <r>
      <rPr>
        <sz val="10"/>
        <color rgb="FF000000"/>
        <rFont val="方正楷体_GBK"/>
        <charset val="134"/>
      </rPr>
      <t>表八</t>
    </r>
  </si>
  <si>
    <r>
      <rPr>
        <sz val="19"/>
        <color rgb="FF000000"/>
        <rFont val="方正小标宋_GBK"/>
        <charset val="134"/>
      </rPr>
      <t>巫溪县田坝镇人民政府</t>
    </r>
    <r>
      <rPr>
        <sz val="19"/>
        <color rgb="FF000000"/>
        <rFont val="Times New Roman"/>
        <charset val="134"/>
      </rPr>
      <t>2025</t>
    </r>
    <r>
      <rPr>
        <sz val="19"/>
        <color rgb="FF000000"/>
        <rFont val="方正小标宋_GBK"/>
        <charset val="134"/>
      </rPr>
      <t>年部门支出总表</t>
    </r>
  </si>
  <si>
    <r>
      <rPr>
        <sz val="14"/>
        <color rgb="FF000000"/>
        <rFont val="方正黑体_GBK"/>
        <charset val="134"/>
      </rPr>
      <t>科目编码</t>
    </r>
  </si>
  <si>
    <r>
      <rPr>
        <sz val="14"/>
        <color rgb="FF000000"/>
        <rFont val="方正黑体_GBK"/>
        <charset val="134"/>
      </rPr>
      <t>科目名称</t>
    </r>
  </si>
  <si>
    <r>
      <rPr>
        <sz val="14"/>
        <color rgb="FF000000"/>
        <rFont val="方正黑体_GBK"/>
        <charset val="134"/>
      </rPr>
      <t>总计</t>
    </r>
  </si>
  <si>
    <r>
      <rPr>
        <sz val="14"/>
        <color rgb="FF000000"/>
        <rFont val="方正黑体_GBK"/>
        <charset val="134"/>
      </rPr>
      <t>基本支出</t>
    </r>
  </si>
  <si>
    <r>
      <rPr>
        <sz val="14"/>
        <color rgb="FF000000"/>
        <rFont val="方正黑体_GBK"/>
        <charset val="134"/>
      </rPr>
      <t>项目支出</t>
    </r>
  </si>
  <si>
    <t>表九</t>
  </si>
  <si>
    <r>
      <rPr>
        <sz val="15"/>
        <color rgb="FF000000"/>
        <rFont val="方正小标宋_GBK"/>
        <charset val="134"/>
      </rPr>
      <t>巫溪县田坝镇人民政府</t>
    </r>
    <r>
      <rPr>
        <sz val="15"/>
        <color rgb="FF000000"/>
        <rFont val="Times New Roman"/>
        <charset val="134"/>
      </rPr>
      <t>2025</t>
    </r>
    <r>
      <rPr>
        <sz val="15"/>
        <color rgb="FF000000"/>
        <rFont val="方正小标宋_GBK"/>
        <charset val="134"/>
      </rPr>
      <t>年政府采购预算明细表</t>
    </r>
  </si>
  <si>
    <t>项目编号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</si>
  <si>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</si>
  <si>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</si>
  <si>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</si>
  <si>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</si>
  <si>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</si>
  <si>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</si>
  <si>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</si>
  <si>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</si>
  <si>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</si>
  <si>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备注：本单位无政府采购预算，故此表无数据</t>
  </si>
  <si>
    <r>
      <rPr>
        <sz val="10"/>
        <color rgb="FF000000"/>
        <rFont val="方正楷体_GBK"/>
        <charset val="134"/>
      </rPr>
      <t>表十</t>
    </r>
  </si>
  <si>
    <r>
      <rPr>
        <sz val="19"/>
        <color rgb="FF000000"/>
        <rFont val="方正小标宋_GBK"/>
        <charset val="134"/>
      </rPr>
      <t>巫溪县田坝镇人民政府</t>
    </r>
    <r>
      <rPr>
        <sz val="19"/>
        <color rgb="FF000000"/>
        <rFont val="Times New Roman"/>
        <charset val="134"/>
      </rPr>
      <t>2025</t>
    </r>
    <r>
      <rPr>
        <sz val="19"/>
        <color rgb="FF000000"/>
        <rFont val="方正小标宋_GBK"/>
        <charset val="134"/>
      </rPr>
      <t>年部门（单位）整体绩效目标表</t>
    </r>
  </si>
  <si>
    <r>
      <rPr>
        <sz val="10"/>
        <color rgb="FF000000"/>
        <rFont val="方正仿宋_GBK"/>
        <charset val="134"/>
      </rPr>
      <t>单位：万元</t>
    </r>
  </si>
  <si>
    <r>
      <rPr>
        <b/>
        <sz val="12"/>
        <color rgb="FF000000"/>
        <rFont val="方正仿宋_GBK"/>
        <charset val="134"/>
      </rPr>
      <t>部门</t>
    </r>
    <r>
      <rPr>
        <b/>
        <sz val="12"/>
        <color rgb="FF000000"/>
        <rFont val="Times New Roman"/>
        <charset val="134"/>
      </rPr>
      <t>(</t>
    </r>
    <r>
      <rPr>
        <b/>
        <sz val="12"/>
        <color rgb="FF000000"/>
        <rFont val="方正仿宋_GBK"/>
        <charset val="134"/>
      </rPr>
      <t>单位</t>
    </r>
    <r>
      <rPr>
        <b/>
        <sz val="12"/>
        <color rgb="FF000000"/>
        <rFont val="Times New Roman"/>
        <charset val="134"/>
      </rPr>
      <t>)</t>
    </r>
    <r>
      <rPr>
        <b/>
        <sz val="12"/>
        <color rgb="FF000000"/>
        <rFont val="方正仿宋_GBK"/>
        <charset val="134"/>
      </rPr>
      <t>名称</t>
    </r>
  </si>
  <si>
    <r>
      <rPr>
        <b/>
        <sz val="12"/>
        <color rgb="FF000000"/>
        <rFont val="Times New Roman"/>
        <charset val="134"/>
      </rPr>
      <t>513-</t>
    </r>
    <r>
      <rPr>
        <b/>
        <sz val="12"/>
        <color rgb="FF000000"/>
        <rFont val="方正仿宋_GBK"/>
        <charset val="134"/>
      </rPr>
      <t>巫溪县田坝镇人民政府</t>
    </r>
  </si>
  <si>
    <r>
      <rPr>
        <b/>
        <sz val="12"/>
        <color rgb="FF000000"/>
        <rFont val="方正仿宋_GBK"/>
        <charset val="134"/>
      </rPr>
      <t>部门支出预算数</t>
    </r>
  </si>
  <si>
    <r>
      <rPr>
        <b/>
        <sz val="12"/>
        <color rgb="FF000000"/>
        <rFont val="方正仿宋_GBK"/>
        <charset val="134"/>
      </rPr>
      <t>当年整体绩效目标</t>
    </r>
  </si>
  <si>
    <r>
      <rPr>
        <sz val="10"/>
        <color rgb="FF000000"/>
        <rFont val="方正仿宋_GBK"/>
        <charset val="134"/>
      </rPr>
      <t>乡镇是基层国家行政机关行使本行政区的行政职能，在财政预算经费保障下，以三保方案：保基本民生、保人员、保机关基本运行，确定经费使用先后次级，对本单位预算及支出进行统筹管理，做好民生保障，抓好精神文明建设。</t>
    </r>
  </si>
  <si>
    <r>
      <rPr>
        <b/>
        <sz val="12"/>
        <color rgb="FF000000"/>
        <rFont val="方正仿宋_GBK"/>
        <charset val="134"/>
      </rPr>
      <t>绩效指标</t>
    </r>
  </si>
  <si>
    <r>
      <rPr>
        <b/>
        <sz val="12"/>
        <color rgb="FF000000"/>
        <rFont val="方正仿宋_GBK"/>
        <charset val="134"/>
      </rPr>
      <t>指标名称</t>
    </r>
  </si>
  <si>
    <r>
      <rPr>
        <b/>
        <sz val="12"/>
        <color rgb="FF000000"/>
        <rFont val="方正仿宋_GBK"/>
        <charset val="134"/>
      </rPr>
      <t>指标权重</t>
    </r>
  </si>
  <si>
    <r>
      <rPr>
        <b/>
        <sz val="12"/>
        <color rgb="FF000000"/>
        <rFont val="方正仿宋_GBK"/>
        <charset val="134"/>
      </rPr>
      <t>指标性质</t>
    </r>
  </si>
  <si>
    <r>
      <rPr>
        <b/>
        <sz val="12"/>
        <color rgb="FF000000"/>
        <rFont val="方正仿宋_GBK"/>
        <charset val="134"/>
      </rPr>
      <t>指标值</t>
    </r>
  </si>
  <si>
    <r>
      <rPr>
        <b/>
        <sz val="12"/>
        <color rgb="FF000000"/>
        <rFont val="方正仿宋_GBK"/>
        <charset val="134"/>
      </rPr>
      <t>计量单位</t>
    </r>
  </si>
  <si>
    <r>
      <rPr>
        <b/>
        <sz val="12"/>
        <color rgb="FF000000"/>
        <rFont val="方正仿宋_GBK"/>
        <charset val="134"/>
      </rPr>
      <t>是否核心</t>
    </r>
  </si>
  <si>
    <r>
      <rPr>
        <sz val="11"/>
        <color theme="1"/>
        <rFont val="宋体"/>
        <charset val="134"/>
      </rPr>
      <t>单位线上阅读量</t>
    </r>
  </si>
  <si>
    <t>20</t>
  </si>
  <si>
    <t>≥</t>
  </si>
  <si>
    <t>20000</t>
  </si>
  <si>
    <r>
      <rPr>
        <sz val="11"/>
        <color theme="1"/>
        <rFont val="宋体"/>
        <charset val="134"/>
      </rPr>
      <t>人次</t>
    </r>
  </si>
  <si>
    <r>
      <rPr>
        <sz val="10"/>
        <color rgb="FF000000"/>
        <rFont val="方正仿宋_GBK"/>
        <charset val="134"/>
      </rPr>
      <t>是</t>
    </r>
  </si>
  <si>
    <r>
      <rPr>
        <sz val="11"/>
        <color theme="1"/>
        <rFont val="宋体"/>
        <charset val="134"/>
      </rPr>
      <t>各项补助按时发放率</t>
    </r>
  </si>
  <si>
    <t>95</t>
  </si>
  <si>
    <t>%</t>
  </si>
  <si>
    <r>
      <rPr>
        <sz val="11"/>
        <color theme="1"/>
        <rFont val="宋体"/>
        <charset val="134"/>
      </rPr>
      <t>突发事件相关人员到场率</t>
    </r>
  </si>
  <si>
    <t>≤</t>
  </si>
  <si>
    <r>
      <rPr>
        <sz val="11"/>
        <color theme="1"/>
        <rFont val="宋体"/>
        <charset val="134"/>
      </rPr>
      <t>分钟</t>
    </r>
  </si>
  <si>
    <r>
      <rPr>
        <sz val="11"/>
        <color theme="1"/>
        <rFont val="宋体"/>
        <charset val="134"/>
      </rPr>
      <t>产业发展增收</t>
    </r>
  </si>
  <si>
    <t>200000</t>
  </si>
  <si>
    <r>
      <rPr>
        <sz val="11"/>
        <color theme="1"/>
        <rFont val="宋体"/>
        <charset val="134"/>
      </rPr>
      <t>元</t>
    </r>
  </si>
  <si>
    <r>
      <rPr>
        <sz val="11"/>
        <color theme="1"/>
        <rFont val="宋体"/>
        <charset val="134"/>
      </rPr>
      <t>优抚对象、民政低保人员满意度</t>
    </r>
  </si>
  <si>
    <t>表十一</t>
  </si>
  <si>
    <r>
      <rPr>
        <b/>
        <sz val="17"/>
        <color rgb="FF000000"/>
        <rFont val="方正黑体_GBK"/>
        <charset val="134"/>
      </rPr>
      <t>巫溪县田坝镇人民政府</t>
    </r>
    <r>
      <rPr>
        <b/>
        <sz val="17"/>
        <color rgb="FF000000"/>
        <rFont val="Times New Roman"/>
        <charset val="134"/>
      </rPr>
      <t>2025</t>
    </r>
    <r>
      <rPr>
        <b/>
        <sz val="17"/>
        <color rgb="FF000000"/>
        <rFont val="方正黑体_GBK"/>
        <charset val="134"/>
      </rPr>
      <t>年重点专项资金绩效目标表（一级项目）</t>
    </r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</si>
  <si>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</si>
  <si>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</si>
  <si>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</si>
  <si>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</si>
  <si>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</si>
  <si>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</si>
  <si>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</si>
  <si>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</si>
  <si>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</si>
  <si>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</si>
  <si>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</si>
  <si>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</si>
  <si>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</si>
  <si>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</si>
  <si>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</si>
  <si>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备注：本单位无重点专项资金，故此表无数据</t>
  </si>
  <si>
    <r>
      <rPr>
        <sz val="10"/>
        <color rgb="FF000000"/>
        <rFont val="方正楷体_GBK"/>
        <charset val="134"/>
      </rPr>
      <t>表十二</t>
    </r>
  </si>
  <si>
    <r>
      <rPr>
        <sz val="18"/>
        <color theme="1"/>
        <rFont val="方正小标宋_GBK"/>
        <charset val="134"/>
      </rPr>
      <t>巫溪县田坝镇人民政府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_GBK"/>
        <charset val="134"/>
      </rPr>
      <t>年部门（单位）一般性项目绩效目标表</t>
    </r>
  </si>
  <si>
    <r>
      <rPr>
        <sz val="10"/>
        <color theme="1"/>
        <rFont val="方正仿宋_GBK"/>
        <charset val="134"/>
      </rPr>
      <t>单位：万元</t>
    </r>
  </si>
  <si>
    <r>
      <rPr>
        <sz val="12"/>
        <color theme="1"/>
        <rFont val="方正仿宋_GBK"/>
        <charset val="134"/>
      </rPr>
      <t>单位信息：</t>
    </r>
  </si>
  <si>
    <r>
      <rPr>
        <sz val="9"/>
        <color theme="1"/>
        <rFont val="Times New Roman"/>
        <charset val="134"/>
      </rPr>
      <t>513001-</t>
    </r>
    <r>
      <rPr>
        <sz val="9"/>
        <color theme="1"/>
        <rFont val="宋体"/>
        <charset val="134"/>
      </rPr>
      <t>巫溪县田坝镇人民政府（本级）</t>
    </r>
  </si>
  <si>
    <r>
      <rPr>
        <sz val="12"/>
        <color theme="1"/>
        <rFont val="方正仿宋_GBK"/>
        <charset val="134"/>
      </rPr>
      <t>项目名称：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</si>
  <si>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年社区干部生活补助及其他</t>
    </r>
  </si>
  <si>
    <r>
      <rPr>
        <sz val="12"/>
        <color theme="1"/>
        <rFont val="方正仿宋_GBK"/>
        <charset val="134"/>
      </rPr>
      <t>职能职责与活动：</t>
    </r>
  </si>
  <si>
    <r>
      <rPr>
        <sz val="12"/>
        <color theme="1"/>
        <rFont val="Times New Roman"/>
        <charset val="134"/>
      </rPr>
      <t>04-</t>
    </r>
    <r>
      <rPr>
        <sz val="12"/>
        <color theme="1"/>
        <rFont val="方正仿宋_GBK"/>
        <charset val="134"/>
      </rPr>
      <t>加强基层党的建设</t>
    </r>
    <r>
      <rPr>
        <sz val="12"/>
        <color theme="1"/>
        <rFont val="Times New Roman"/>
        <charset val="134"/>
      </rPr>
      <t>/01-</t>
    </r>
    <r>
      <rPr>
        <sz val="12"/>
        <color theme="1"/>
        <rFont val="方正仿宋_GBK"/>
        <charset val="134"/>
      </rPr>
      <t>加强基层党建</t>
    </r>
  </si>
  <si>
    <r>
      <rPr>
        <sz val="12"/>
        <color theme="1"/>
        <rFont val="方正仿宋_GBK"/>
        <charset val="134"/>
      </rPr>
      <t>主管部门：</t>
    </r>
  </si>
  <si>
    <r>
      <rPr>
        <sz val="9"/>
        <color theme="1"/>
        <rFont val="Times New Roman"/>
        <charset val="134"/>
      </rPr>
      <t>513-</t>
    </r>
    <r>
      <rPr>
        <sz val="9"/>
        <color theme="1"/>
        <rFont val="宋体"/>
        <charset val="134"/>
      </rPr>
      <t>巫溪县田坝镇人民政府</t>
    </r>
  </si>
  <si>
    <r>
      <rPr>
        <sz val="12"/>
        <color theme="1"/>
        <rFont val="方正仿宋_GBK"/>
        <charset val="134"/>
      </rPr>
      <t>项目经办人：</t>
    </r>
  </si>
  <si>
    <r>
      <rPr>
        <sz val="12"/>
        <color theme="1"/>
        <rFont val="方正仿宋_GBK"/>
        <charset val="134"/>
      </rPr>
      <t>文诗毅</t>
    </r>
  </si>
  <si>
    <r>
      <rPr>
        <sz val="12"/>
        <color theme="1"/>
        <rFont val="方正仿宋_GBK"/>
        <charset val="134"/>
      </rPr>
      <t>项目总额：</t>
    </r>
  </si>
  <si>
    <r>
      <rPr>
        <sz val="12"/>
        <color theme="1"/>
        <rFont val="方正仿宋_GBK"/>
        <charset val="134"/>
      </rPr>
      <t>预算执行率权重</t>
    </r>
    <r>
      <rPr>
        <sz val="12"/>
        <color theme="1"/>
        <rFont val="Times New Roman"/>
        <charset val="134"/>
      </rPr>
      <t>(%)</t>
    </r>
    <r>
      <rPr>
        <sz val="12"/>
        <color theme="1"/>
        <rFont val="方正仿宋_GBK"/>
        <charset val="134"/>
      </rPr>
      <t>：</t>
    </r>
  </si>
  <si>
    <r>
      <rPr>
        <sz val="12"/>
        <color theme="1"/>
        <rFont val="方正仿宋_GBK"/>
        <charset val="134"/>
      </rPr>
      <t>项目经办人电话：</t>
    </r>
  </si>
  <si>
    <r>
      <rPr>
        <sz val="12"/>
        <color theme="1"/>
        <rFont val="方正仿宋_GBK"/>
        <charset val="134"/>
      </rPr>
      <t>其中：</t>
    </r>
  </si>
  <si>
    <r>
      <rPr>
        <sz val="12"/>
        <color theme="1"/>
        <rFont val="方正仿宋_GBK"/>
        <charset val="134"/>
      </rPr>
      <t>财政资金：</t>
    </r>
  </si>
  <si>
    <r>
      <rPr>
        <sz val="12"/>
        <color theme="1"/>
        <rFont val="方正仿宋_GBK"/>
        <charset val="134"/>
      </rPr>
      <t>整体目标：</t>
    </r>
  </si>
  <si>
    <r>
      <rPr>
        <sz val="10"/>
        <color theme="1"/>
        <rFont val="方正仿宋_GBK"/>
        <charset val="134"/>
      </rPr>
      <t>社区干部生活补助及其他支付</t>
    </r>
    <r>
      <rPr>
        <sz val="10"/>
        <color theme="1"/>
        <rFont val="Times New Roman"/>
        <charset val="134"/>
      </rPr>
      <t>230863.56</t>
    </r>
    <r>
      <rPr>
        <sz val="10"/>
        <color theme="1"/>
        <rFont val="方正仿宋_GBK"/>
        <charset val="134"/>
      </rPr>
      <t>元。</t>
    </r>
  </si>
  <si>
    <r>
      <rPr>
        <sz val="12"/>
        <color theme="1"/>
        <rFont val="方正仿宋_GBK"/>
        <charset val="134"/>
      </rPr>
      <t>财政专户管理资金：</t>
    </r>
  </si>
  <si>
    <r>
      <rPr>
        <sz val="12"/>
        <color theme="1"/>
        <rFont val="方正仿宋_GBK"/>
        <charset val="134"/>
      </rPr>
      <t>单位资金：</t>
    </r>
  </si>
  <si>
    <r>
      <rPr>
        <sz val="12"/>
        <color theme="1"/>
        <rFont val="方正仿宋_GBK"/>
        <charset val="134"/>
      </rPr>
      <t>社会投入资金：</t>
    </r>
  </si>
  <si>
    <r>
      <rPr>
        <sz val="12"/>
        <color theme="1"/>
        <rFont val="方正仿宋_GBK"/>
        <charset val="134"/>
      </rPr>
      <t>银行贷款：</t>
    </r>
  </si>
  <si>
    <r>
      <rPr>
        <sz val="12"/>
        <color theme="1"/>
        <rFont val="方正仿宋_GBK"/>
        <charset val="134"/>
      </rPr>
      <t>一级指标</t>
    </r>
  </si>
  <si>
    <r>
      <rPr>
        <sz val="12"/>
        <color theme="1"/>
        <rFont val="方正仿宋_GBK"/>
        <charset val="134"/>
      </rPr>
      <t>二级指标</t>
    </r>
  </si>
  <si>
    <r>
      <rPr>
        <sz val="12"/>
        <color theme="1"/>
        <rFont val="方正仿宋_GBK"/>
        <charset val="134"/>
      </rPr>
      <t>三级指标</t>
    </r>
  </si>
  <si>
    <r>
      <rPr>
        <sz val="12"/>
        <color theme="1"/>
        <rFont val="方正仿宋_GBK"/>
        <charset val="134"/>
      </rPr>
      <t>指标性质</t>
    </r>
  </si>
  <si>
    <r>
      <rPr>
        <sz val="12"/>
        <color theme="1"/>
        <rFont val="方正仿宋_GBK"/>
        <charset val="134"/>
      </rPr>
      <t>指标值</t>
    </r>
  </si>
  <si>
    <r>
      <rPr>
        <sz val="12"/>
        <color theme="1"/>
        <rFont val="方正仿宋_GBK"/>
        <charset val="134"/>
      </rPr>
      <t>度量单位</t>
    </r>
  </si>
  <si>
    <r>
      <rPr>
        <sz val="12"/>
        <color theme="1"/>
        <rFont val="方正仿宋_GBK"/>
        <charset val="134"/>
      </rPr>
      <t>权重（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方正仿宋_GBK"/>
        <charset val="134"/>
      </rPr>
      <t>）</t>
    </r>
  </si>
  <si>
    <r>
      <rPr>
        <sz val="12"/>
        <color theme="1"/>
        <rFont val="方正仿宋_GBK"/>
        <charset val="134"/>
      </rPr>
      <t>指标方向性</t>
    </r>
  </si>
  <si>
    <r>
      <rPr>
        <sz val="12"/>
        <color theme="1"/>
        <rFont val="方正仿宋_GBK"/>
        <charset val="134"/>
      </rPr>
      <t>产出指标</t>
    </r>
  </si>
  <si>
    <r>
      <rPr>
        <sz val="12"/>
        <color theme="1"/>
        <rFont val="方正仿宋_GBK"/>
        <charset val="134"/>
      </rPr>
      <t>时效指标</t>
    </r>
  </si>
  <si>
    <r>
      <rPr>
        <sz val="12"/>
        <color theme="1"/>
        <rFont val="方正仿宋_GBK"/>
        <charset val="134"/>
      </rPr>
      <t>及时完成率</t>
    </r>
  </si>
  <si>
    <r>
      <rPr>
        <sz val="12"/>
        <color theme="1"/>
        <rFont val="方正仿宋_GBK"/>
        <charset val="134"/>
      </rPr>
      <t>正向指标</t>
    </r>
  </si>
  <si>
    <r>
      <rPr>
        <sz val="12"/>
        <color theme="1"/>
        <rFont val="方正仿宋_GBK"/>
        <charset val="134"/>
      </rPr>
      <t>效益指标</t>
    </r>
  </si>
  <si>
    <r>
      <rPr>
        <sz val="12"/>
        <color theme="1"/>
        <rFont val="方正仿宋_GBK"/>
        <charset val="134"/>
      </rPr>
      <t>经济效益</t>
    </r>
  </si>
  <si>
    <r>
      <rPr>
        <sz val="12"/>
        <color theme="1"/>
        <rFont val="方正仿宋_GBK"/>
        <charset val="134"/>
      </rPr>
      <t>补助金额</t>
    </r>
  </si>
  <si>
    <t>230863.56</t>
  </si>
  <si>
    <r>
      <rPr>
        <sz val="12"/>
        <color theme="1"/>
        <rFont val="方正仿宋_GBK"/>
        <charset val="134"/>
      </rPr>
      <t>元</t>
    </r>
  </si>
  <si>
    <r>
      <rPr>
        <sz val="12"/>
        <color theme="1"/>
        <rFont val="方正仿宋_GBK"/>
        <charset val="134"/>
      </rPr>
      <t>反向指标</t>
    </r>
  </si>
  <si>
    <r>
      <rPr>
        <sz val="12"/>
        <color theme="1"/>
        <rFont val="方正仿宋_GBK"/>
        <charset val="134"/>
      </rPr>
      <t>满意度指标</t>
    </r>
  </si>
  <si>
    <r>
      <rPr>
        <sz val="12"/>
        <color theme="1"/>
        <rFont val="方正仿宋_GBK"/>
        <charset val="134"/>
      </rPr>
      <t>服务对象满意度指标</t>
    </r>
  </si>
  <si>
    <r>
      <rPr>
        <sz val="12"/>
        <color theme="1"/>
        <rFont val="方正仿宋_GBK"/>
        <charset val="134"/>
      </rPr>
      <t>受益对象满意度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</si>
</sst>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5">
    <font>
      <sz val="11"/>
      <color indexed="8"/>
      <name val="宋体"/>
      <charset val="1"/>
      <scheme val="minor"/>
    </font>
    <font>
      <sz val="11"/>
      <color indexed="8"/>
      <name val="Times New Roman"/>
      <charset val="1"/>
    </font>
    <font>
      <sz val="9"/>
      <name val="Times New Roman"/>
      <charset val="134"/>
    </font>
    <font>
      <sz val="10"/>
      <color rgb="FF000000"/>
      <name val="Times New Roman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9"/>
      <color theme="1"/>
      <name val="Times New Roman"/>
      <charset val="134"/>
    </font>
    <font>
      <sz val="10"/>
      <color theme="1"/>
      <name val="Times New Roma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Times New Roman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9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Times New Roman"/>
      <charset val="134"/>
    </font>
    <font>
      <sz val="15"/>
      <color rgb="FF000000"/>
      <name val="Times New Roman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9"/>
      <color rgb="FF000000"/>
      <name val="Times New Roman"/>
      <charset val="134"/>
    </font>
    <font>
      <sz val="14"/>
      <color rgb="FF000000"/>
      <name val="Times New Roman"/>
      <charset val="134"/>
    </font>
    <font>
      <sz val="10"/>
      <name val="Times New Roman"/>
      <charset val="134"/>
    </font>
    <font>
      <b/>
      <sz val="9"/>
      <color rgb="FF000000"/>
      <name val="Times New Roman"/>
      <charset val="134"/>
    </font>
    <font>
      <sz val="19"/>
      <color rgb="FF000000"/>
      <name val="方正小标宋_GBK"/>
      <charset val="134"/>
    </font>
    <font>
      <sz val="11"/>
      <color rgb="FF000000"/>
      <name val="方正楷体_GBK"/>
      <charset val="134"/>
    </font>
    <font>
      <sz val="14"/>
      <color rgb="FF000000"/>
      <name val="方正黑体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8"/>
      <color rgb="FF000000"/>
      <name val="Times New Roman"/>
      <charset val="134"/>
    </font>
    <font>
      <sz val="17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方正黑体_GBK"/>
      <charset val="134"/>
    </font>
    <font>
      <sz val="9"/>
      <color theme="1"/>
      <name val="宋体"/>
      <charset val="134"/>
    </font>
    <font>
      <sz val="10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134"/>
    </font>
    <font>
      <sz val="15"/>
      <color rgb="FF000000"/>
      <name val="方正小标宋_GBK"/>
      <charset val="134"/>
    </font>
    <font>
      <b/>
      <sz val="17"/>
      <color rgb="FF000000"/>
      <name val="方正黑体_GBK"/>
      <charset val="134"/>
    </font>
    <font>
      <sz val="18"/>
      <color theme="1"/>
      <name val="方正小标宋_GBK"/>
      <charset val="134"/>
    </font>
    <font>
      <sz val="10"/>
      <color theme="1"/>
      <name val="方正仿宋_GBK"/>
      <charset val="134"/>
    </font>
    <font>
      <sz val="12"/>
      <color rgb="FF000000"/>
      <name val="方正楷体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3" borderId="8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11" applyNumberFormat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46" fillId="5" borderId="11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</cellStyleXfs>
  <cellXfs count="10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1" fillId="0" borderId="1" xfId="0" applyFont="1" applyBorder="1">
      <alignment vertical="center"/>
    </xf>
    <xf numFmtId="4" fontId="3" fillId="0" borderId="6" xfId="0" applyNumberFormat="1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right" vertical="center"/>
    </xf>
    <xf numFmtId="4" fontId="21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 wrapText="1"/>
    </xf>
    <xf numFmtId="4" fontId="21" fillId="0" borderId="3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4" fontId="21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/>
    </xf>
    <xf numFmtId="0" fontId="2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" fontId="28" fillId="0" borderId="2" xfId="0" applyNumberFormat="1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29" fillId="0" borderId="2" xfId="0" applyFont="1" applyBorder="1">
      <alignment vertical="center"/>
    </xf>
    <xf numFmtId="0" fontId="9" fillId="0" borderId="0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21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B2" sqref="B2:H2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3"/>
      <c r="B1" s="14" t="s">
        <v>0</v>
      </c>
    </row>
    <row r="2" ht="40.5" customHeight="1" spans="2:8">
      <c r="B2" s="96" t="s">
        <v>1</v>
      </c>
      <c r="C2" s="97"/>
      <c r="D2" s="97"/>
      <c r="E2" s="97"/>
      <c r="F2" s="97"/>
      <c r="G2" s="97"/>
      <c r="H2" s="97"/>
    </row>
    <row r="3" ht="23.25" customHeight="1" spans="8:8">
      <c r="H3" s="72" t="s">
        <v>2</v>
      </c>
    </row>
    <row r="4" ht="43.1" customHeight="1" spans="2:8">
      <c r="B4" s="98" t="s">
        <v>3</v>
      </c>
      <c r="C4" s="98"/>
      <c r="D4" s="98" t="s">
        <v>4</v>
      </c>
      <c r="E4" s="98"/>
      <c r="F4" s="98"/>
      <c r="G4" s="98"/>
      <c r="H4" s="98"/>
    </row>
    <row r="5" ht="43.1" customHeight="1" spans="2:8">
      <c r="B5" s="73" t="s">
        <v>5</v>
      </c>
      <c r="C5" s="73" t="s">
        <v>6</v>
      </c>
      <c r="D5" s="73" t="s">
        <v>5</v>
      </c>
      <c r="E5" s="73" t="s">
        <v>7</v>
      </c>
      <c r="F5" s="98" t="s">
        <v>8</v>
      </c>
      <c r="G5" s="98" t="s">
        <v>9</v>
      </c>
      <c r="H5" s="98" t="s">
        <v>10</v>
      </c>
    </row>
    <row r="6" ht="24.15" customHeight="1" spans="2:8">
      <c r="B6" s="74" t="s">
        <v>11</v>
      </c>
      <c r="C6" s="99">
        <v>1013.85</v>
      </c>
      <c r="D6" s="74" t="s">
        <v>12</v>
      </c>
      <c r="E6" s="99">
        <v>1158.25</v>
      </c>
      <c r="F6" s="99">
        <v>1158.25</v>
      </c>
      <c r="G6" s="99"/>
      <c r="H6" s="99"/>
    </row>
    <row r="7" ht="23.25" customHeight="1" spans="2:8">
      <c r="B7" s="77" t="s">
        <v>13</v>
      </c>
      <c r="C7" s="75">
        <v>1013.85</v>
      </c>
      <c r="D7" s="77" t="s">
        <v>14</v>
      </c>
      <c r="E7" s="75">
        <v>426.01</v>
      </c>
      <c r="F7" s="75">
        <v>426.01</v>
      </c>
      <c r="G7" s="75"/>
      <c r="H7" s="75"/>
    </row>
    <row r="8" ht="23.25" customHeight="1" spans="2:8">
      <c r="B8" s="77" t="s">
        <v>15</v>
      </c>
      <c r="C8" s="75"/>
      <c r="D8" s="77" t="s">
        <v>16</v>
      </c>
      <c r="E8" s="75">
        <v>145.1</v>
      </c>
      <c r="F8" s="75">
        <v>145.1</v>
      </c>
      <c r="G8" s="75"/>
      <c r="H8" s="75"/>
    </row>
    <row r="9" ht="23.25" customHeight="1" spans="2:8">
      <c r="B9" s="77" t="s">
        <v>17</v>
      </c>
      <c r="C9" s="75"/>
      <c r="D9" s="77" t="s">
        <v>18</v>
      </c>
      <c r="E9" s="75">
        <v>37.36</v>
      </c>
      <c r="F9" s="75">
        <v>37.36</v>
      </c>
      <c r="G9" s="75"/>
      <c r="H9" s="75"/>
    </row>
    <row r="10" ht="23.25" customHeight="1" spans="2:8">
      <c r="B10" s="77"/>
      <c r="C10" s="75"/>
      <c r="D10" s="77" t="s">
        <v>19</v>
      </c>
      <c r="E10" s="75">
        <v>502.68</v>
      </c>
      <c r="F10" s="75">
        <v>502.68</v>
      </c>
      <c r="G10" s="75"/>
      <c r="H10" s="75"/>
    </row>
    <row r="11" ht="23.25" customHeight="1" spans="2:8">
      <c r="B11" s="77"/>
      <c r="C11" s="75"/>
      <c r="D11" s="77" t="s">
        <v>20</v>
      </c>
      <c r="E11" s="75">
        <v>37.8</v>
      </c>
      <c r="F11" s="75">
        <v>37.8</v>
      </c>
      <c r="G11" s="75"/>
      <c r="H11" s="75"/>
    </row>
    <row r="12" ht="23.25" customHeight="1" spans="2:8">
      <c r="B12" s="100"/>
      <c r="C12" s="101"/>
      <c r="D12" s="77" t="s">
        <v>21</v>
      </c>
      <c r="E12" s="75">
        <v>0.18</v>
      </c>
      <c r="F12" s="75">
        <v>0.18</v>
      </c>
      <c r="G12" s="101"/>
      <c r="H12" s="101"/>
    </row>
    <row r="13" ht="23.25" customHeight="1" spans="2:8">
      <c r="B13" s="100"/>
      <c r="C13" s="101"/>
      <c r="D13" s="77" t="s">
        <v>22</v>
      </c>
      <c r="E13" s="75">
        <v>9.12</v>
      </c>
      <c r="F13" s="75">
        <v>9.12</v>
      </c>
      <c r="G13" s="101"/>
      <c r="H13" s="101"/>
    </row>
    <row r="14" ht="22.4" customHeight="1" spans="2:8">
      <c r="B14" s="21" t="s">
        <v>23</v>
      </c>
      <c r="C14" s="75">
        <v>144.4</v>
      </c>
      <c r="D14" s="21" t="s">
        <v>24</v>
      </c>
      <c r="E14" s="101"/>
      <c r="F14" s="101"/>
      <c r="G14" s="101"/>
      <c r="H14" s="101"/>
    </row>
    <row r="15" ht="21.55" customHeight="1" spans="2:8">
      <c r="B15" s="102" t="s">
        <v>25</v>
      </c>
      <c r="C15" s="75">
        <v>144.4</v>
      </c>
      <c r="D15" s="100"/>
      <c r="E15" s="101"/>
      <c r="F15" s="101"/>
      <c r="G15" s="101"/>
      <c r="H15" s="101"/>
    </row>
    <row r="16" ht="20.7" customHeight="1" spans="2:8">
      <c r="B16" s="102" t="s">
        <v>26</v>
      </c>
      <c r="C16" s="101"/>
      <c r="D16" s="100"/>
      <c r="E16" s="101"/>
      <c r="F16" s="101"/>
      <c r="G16" s="101"/>
      <c r="H16" s="101"/>
    </row>
    <row r="17" ht="20.7" customHeight="1" spans="2:8">
      <c r="B17" s="102" t="s">
        <v>27</v>
      </c>
      <c r="C17" s="101"/>
      <c r="D17" s="100"/>
      <c r="E17" s="101"/>
      <c r="F17" s="101"/>
      <c r="G17" s="101"/>
      <c r="H17" s="101"/>
    </row>
    <row r="18" ht="16.35" customHeight="1" spans="2:8">
      <c r="B18" s="100"/>
      <c r="C18" s="101"/>
      <c r="D18" s="100"/>
      <c r="E18" s="101"/>
      <c r="F18" s="101"/>
      <c r="G18" s="101"/>
      <c r="H18" s="101"/>
    </row>
    <row r="19" ht="24.15" customHeight="1" spans="2:8">
      <c r="B19" s="74" t="s">
        <v>28</v>
      </c>
      <c r="C19" s="99">
        <f>1013.85+144.4</f>
        <v>1158.25</v>
      </c>
      <c r="D19" s="74" t="s">
        <v>29</v>
      </c>
      <c r="E19" s="99">
        <v>1158.25</v>
      </c>
      <c r="F19" s="99">
        <v>1158.25</v>
      </c>
      <c r="G19" s="99"/>
      <c r="H19" s="99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C7" sqref="C7:H7"/>
    </sheetView>
  </sheetViews>
  <sheetFormatPr defaultColWidth="10" defaultRowHeight="15" outlineLevelCol="7"/>
  <cols>
    <col min="1" max="1" width="0.266666666666667" style="1" customWidth="1"/>
    <col min="2" max="2" width="19.675" style="1" customWidth="1"/>
    <col min="3" max="3" width="53.4666666666667" style="1" customWidth="1"/>
    <col min="4" max="4" width="16.6916666666667" style="1" customWidth="1"/>
    <col min="5" max="5" width="16.2833333333333" style="1" customWidth="1"/>
    <col min="6" max="6" width="15.2" style="1" customWidth="1"/>
    <col min="7" max="7" width="13.975" style="1" customWidth="1"/>
    <col min="8" max="8" width="14.6583333333333" style="1" customWidth="1"/>
    <col min="9" max="9" width="9.76666666666667" style="1" customWidth="1"/>
    <col min="10" max="16384" width="10" style="1"/>
  </cols>
  <sheetData>
    <row r="1" ht="16.35" customHeight="1" spans="1:8">
      <c r="A1" s="2"/>
      <c r="B1" s="3" t="s">
        <v>239</v>
      </c>
      <c r="C1" s="2"/>
      <c r="D1" s="2"/>
      <c r="E1" s="2"/>
      <c r="F1" s="2"/>
      <c r="H1" s="2"/>
    </row>
    <row r="2" ht="16.35" customHeight="1" spans="2:8">
      <c r="B2" s="27" t="s">
        <v>240</v>
      </c>
      <c r="C2" s="27"/>
      <c r="D2" s="27"/>
      <c r="E2" s="27"/>
      <c r="F2" s="27"/>
      <c r="G2" s="27"/>
      <c r="H2" s="27"/>
    </row>
    <row r="3" ht="16.35" customHeight="1" spans="2:8">
      <c r="B3" s="27"/>
      <c r="C3" s="27"/>
      <c r="D3" s="27"/>
      <c r="E3" s="27"/>
      <c r="F3" s="27"/>
      <c r="G3" s="27"/>
      <c r="H3" s="27"/>
    </row>
    <row r="4" ht="16.35" customHeight="1"/>
    <row r="5" ht="19.8" customHeight="1" spans="8:8">
      <c r="H5" s="28" t="s">
        <v>241</v>
      </c>
    </row>
    <row r="6" ht="37.95" customHeight="1" spans="2:8">
      <c r="B6" s="29" t="s">
        <v>242</v>
      </c>
      <c r="C6" s="30" t="s">
        <v>243</v>
      </c>
      <c r="D6" s="30"/>
      <c r="E6" s="31" t="s">
        <v>244</v>
      </c>
      <c r="F6" s="32">
        <v>1469.22</v>
      </c>
      <c r="G6" s="32"/>
      <c r="H6" s="32"/>
    </row>
    <row r="7" ht="183.7" customHeight="1" spans="2:8">
      <c r="B7" s="29" t="s">
        <v>245</v>
      </c>
      <c r="C7" s="33" t="s">
        <v>246</v>
      </c>
      <c r="D7" s="33"/>
      <c r="E7" s="33"/>
      <c r="F7" s="33"/>
      <c r="G7" s="33"/>
      <c r="H7" s="33"/>
    </row>
    <row r="8" ht="23.25" customHeight="1" spans="2:8">
      <c r="B8" s="34" t="s">
        <v>247</v>
      </c>
      <c r="C8" s="34" t="s">
        <v>248</v>
      </c>
      <c r="D8" s="34" t="s">
        <v>249</v>
      </c>
      <c r="E8" s="34" t="s">
        <v>250</v>
      </c>
      <c r="F8" s="34" t="s">
        <v>251</v>
      </c>
      <c r="G8" s="34" t="s">
        <v>252</v>
      </c>
      <c r="H8" s="34" t="s">
        <v>253</v>
      </c>
    </row>
    <row r="9" ht="18.95" customHeight="1" spans="2:8">
      <c r="B9" s="35"/>
      <c r="C9" s="36" t="s">
        <v>254</v>
      </c>
      <c r="D9" s="37" t="s">
        <v>255</v>
      </c>
      <c r="E9" s="38" t="s">
        <v>256</v>
      </c>
      <c r="F9" s="38" t="s">
        <v>257</v>
      </c>
      <c r="G9" s="39" t="s">
        <v>258</v>
      </c>
      <c r="H9" s="40" t="s">
        <v>259</v>
      </c>
    </row>
    <row r="10" spans="2:8">
      <c r="B10" s="35"/>
      <c r="C10" s="36" t="s">
        <v>260</v>
      </c>
      <c r="D10" s="37" t="s">
        <v>255</v>
      </c>
      <c r="E10" s="38" t="s">
        <v>256</v>
      </c>
      <c r="F10" s="38" t="s">
        <v>261</v>
      </c>
      <c r="G10" s="39" t="s">
        <v>262</v>
      </c>
      <c r="H10" s="40" t="s">
        <v>259</v>
      </c>
    </row>
    <row r="11" spans="2:8">
      <c r="B11" s="35"/>
      <c r="C11" s="36" t="s">
        <v>263</v>
      </c>
      <c r="D11" s="37" t="s">
        <v>255</v>
      </c>
      <c r="E11" s="38" t="s">
        <v>264</v>
      </c>
      <c r="F11" s="38" t="s">
        <v>255</v>
      </c>
      <c r="G11" s="39" t="s">
        <v>265</v>
      </c>
      <c r="H11" s="40" t="s">
        <v>259</v>
      </c>
    </row>
    <row r="12" spans="2:8">
      <c r="B12" s="35"/>
      <c r="C12" s="36" t="s">
        <v>266</v>
      </c>
      <c r="D12" s="37" t="s">
        <v>255</v>
      </c>
      <c r="E12" s="38" t="s">
        <v>256</v>
      </c>
      <c r="F12" s="38" t="s">
        <v>267</v>
      </c>
      <c r="G12" s="39" t="s">
        <v>268</v>
      </c>
      <c r="H12" s="40" t="s">
        <v>259</v>
      </c>
    </row>
    <row r="13" spans="2:8">
      <c r="B13" s="35"/>
      <c r="C13" s="36" t="s">
        <v>269</v>
      </c>
      <c r="D13" s="37" t="s">
        <v>255</v>
      </c>
      <c r="E13" s="38" t="s">
        <v>256</v>
      </c>
      <c r="F13" s="38" t="s">
        <v>261</v>
      </c>
      <c r="G13" s="39" t="s">
        <v>262</v>
      </c>
      <c r="H13" s="40" t="s">
        <v>259</v>
      </c>
    </row>
  </sheetData>
  <mergeCells count="5">
    <mergeCell ref="C6:D6"/>
    <mergeCell ref="F6:H6"/>
    <mergeCell ref="C7:H7"/>
    <mergeCell ref="B8:B13"/>
    <mergeCell ref="B2:H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F23" sqref="F23"/>
    </sheetView>
  </sheetViews>
  <sheetFormatPr defaultColWidth="10" defaultRowHeight="13.5" outlineLevelCol="7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4.5166666666667" customWidth="1"/>
    <col min="6" max="6" width="15.0666666666667" customWidth="1"/>
    <col min="7" max="7" width="18.8666666666667" customWidth="1"/>
    <col min="8" max="8" width="19.95" customWidth="1"/>
  </cols>
  <sheetData>
    <row r="1" ht="16.35" customHeight="1" spans="1:8">
      <c r="A1" s="13"/>
      <c r="B1" s="14" t="s">
        <v>270</v>
      </c>
      <c r="C1" s="13"/>
      <c r="D1" s="13"/>
      <c r="F1" s="13"/>
      <c r="G1" s="13"/>
      <c r="H1" s="13"/>
    </row>
    <row r="2" ht="64.65" customHeight="1" spans="1:8">
      <c r="A2" s="13"/>
      <c r="B2" s="15" t="s">
        <v>271</v>
      </c>
      <c r="C2" s="15"/>
      <c r="D2" s="15"/>
      <c r="E2" s="15"/>
      <c r="F2" s="15"/>
      <c r="G2" s="15"/>
      <c r="H2" s="15"/>
    </row>
    <row r="3" ht="29.3" customHeight="1" spans="2:8">
      <c r="B3" s="16" t="s">
        <v>272</v>
      </c>
      <c r="C3" s="17"/>
      <c r="D3" s="17"/>
      <c r="E3" s="17"/>
      <c r="F3" s="17"/>
      <c r="G3" s="17"/>
      <c r="H3" s="18" t="s">
        <v>2</v>
      </c>
    </row>
    <row r="4" ht="31.05" customHeight="1" spans="2:8">
      <c r="B4" s="19" t="s">
        <v>273</v>
      </c>
      <c r="C4" s="20"/>
      <c r="D4" s="20"/>
      <c r="E4" s="20"/>
      <c r="F4" s="21" t="s">
        <v>274</v>
      </c>
      <c r="G4" s="22"/>
      <c r="H4" s="22"/>
    </row>
    <row r="5" ht="31.05" customHeight="1" spans="2:8">
      <c r="B5" s="19" t="s">
        <v>275</v>
      </c>
      <c r="C5" s="23" t="s">
        <v>276</v>
      </c>
      <c r="D5" s="23"/>
      <c r="E5" s="23"/>
      <c r="F5" s="23"/>
      <c r="G5" s="23"/>
      <c r="H5" s="23"/>
    </row>
    <row r="6" ht="41.4" customHeight="1" spans="2:8">
      <c r="B6" s="19" t="s">
        <v>277</v>
      </c>
      <c r="C6" s="24"/>
      <c r="D6" s="24"/>
      <c r="E6" s="24"/>
      <c r="F6" s="24"/>
      <c r="G6" s="24"/>
      <c r="H6" s="24"/>
    </row>
    <row r="7" ht="43.1" customHeight="1" spans="2:8">
      <c r="B7" s="19" t="s">
        <v>278</v>
      </c>
      <c r="C7" s="24"/>
      <c r="D7" s="24"/>
      <c r="E7" s="24"/>
      <c r="F7" s="24"/>
      <c r="G7" s="24"/>
      <c r="H7" s="24"/>
    </row>
    <row r="8" ht="39.65" customHeight="1" spans="2:8">
      <c r="B8" s="19" t="s">
        <v>279</v>
      </c>
      <c r="C8" s="24"/>
      <c r="D8" s="24"/>
      <c r="E8" s="24"/>
      <c r="F8" s="24"/>
      <c r="G8" s="24"/>
      <c r="H8" s="24"/>
    </row>
    <row r="9" ht="19.8" customHeight="1" spans="2:8">
      <c r="B9" s="19" t="s">
        <v>280</v>
      </c>
      <c r="C9" s="21" t="s">
        <v>281</v>
      </c>
      <c r="D9" s="21" t="s">
        <v>282</v>
      </c>
      <c r="E9" s="21" t="s">
        <v>283</v>
      </c>
      <c r="F9" s="21" t="s">
        <v>284</v>
      </c>
      <c r="G9" s="21" t="s">
        <v>285</v>
      </c>
      <c r="H9" s="21" t="s">
        <v>286</v>
      </c>
    </row>
    <row r="10" ht="18.95" customHeight="1" spans="2:8">
      <c r="B10" s="19"/>
      <c r="C10" s="25"/>
      <c r="D10" s="20"/>
      <c r="E10" s="20"/>
      <c r="F10" s="26"/>
      <c r="G10" s="20"/>
      <c r="H10" s="20"/>
    </row>
    <row r="11" spans="2:2">
      <c r="B11" t="s">
        <v>287</v>
      </c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J21" sqref="J21"/>
    </sheetView>
  </sheetViews>
  <sheetFormatPr defaultColWidth="10" defaultRowHeight="15"/>
  <cols>
    <col min="1" max="1" width="0.541666666666667" style="1" customWidth="1"/>
    <col min="2" max="2" width="15.7416666666667" style="1" customWidth="1"/>
    <col min="3" max="3" width="20.625" style="1" customWidth="1"/>
    <col min="4" max="4" width="19.5" style="1" customWidth="1"/>
    <col min="5" max="5" width="12.375" style="1" customWidth="1"/>
    <col min="6" max="6" width="7.375" style="1" customWidth="1"/>
    <col min="7" max="7" width="12.125" style="1" customWidth="1"/>
    <col min="8" max="8" width="10.625" style="1" customWidth="1"/>
    <col min="9" max="9" width="11.5" style="1" customWidth="1"/>
    <col min="10" max="10" width="20.125" style="1" customWidth="1"/>
    <col min="11" max="16384" width="10" style="1"/>
  </cols>
  <sheetData>
    <row r="1" ht="16.35" customHeight="1" spans="1:8">
      <c r="A1" s="2"/>
      <c r="B1" s="3" t="s">
        <v>288</v>
      </c>
      <c r="C1" s="2"/>
      <c r="D1" s="2"/>
      <c r="F1" s="2"/>
      <c r="G1" s="2"/>
      <c r="H1" s="2"/>
    </row>
    <row r="2" ht="64.65" customHeight="1" spans="1:10">
      <c r="A2" s="2"/>
      <c r="B2" s="4" t="s">
        <v>289</v>
      </c>
      <c r="C2" s="4"/>
      <c r="D2" s="4"/>
      <c r="E2" s="4"/>
      <c r="F2" s="4"/>
      <c r="G2" s="4"/>
      <c r="H2" s="4"/>
      <c r="I2" s="4"/>
      <c r="J2" s="4"/>
    </row>
    <row r="3" ht="25.85" customHeight="1" spans="2:10">
      <c r="B3" s="4"/>
      <c r="C3" s="4"/>
      <c r="D3" s="4"/>
      <c r="E3" s="4"/>
      <c r="F3" s="4"/>
      <c r="G3" s="4"/>
      <c r="H3" s="4"/>
      <c r="I3" s="4"/>
      <c r="J3" s="12" t="s">
        <v>290</v>
      </c>
    </row>
    <row r="4" ht="57" customHeight="1" spans="2:10">
      <c r="B4" s="5" t="s">
        <v>291</v>
      </c>
      <c r="C4" s="6" t="s">
        <v>292</v>
      </c>
      <c r="D4" s="6"/>
      <c r="E4" s="5" t="s">
        <v>293</v>
      </c>
      <c r="F4" s="7" t="s">
        <v>294</v>
      </c>
      <c r="G4" s="7"/>
      <c r="H4" s="8" t="s">
        <v>295</v>
      </c>
      <c r="I4" s="8"/>
      <c r="J4" s="9" t="s">
        <v>296</v>
      </c>
    </row>
    <row r="5" ht="25.85" customHeight="1" spans="2:10">
      <c r="B5" s="5" t="s">
        <v>297</v>
      </c>
      <c r="C5" s="6" t="s">
        <v>298</v>
      </c>
      <c r="D5" s="6"/>
      <c r="E5" s="5" t="s">
        <v>299</v>
      </c>
      <c r="F5" s="7" t="s">
        <v>300</v>
      </c>
      <c r="G5" s="7"/>
      <c r="H5" s="8" t="s">
        <v>301</v>
      </c>
      <c r="I5" s="8"/>
      <c r="J5" s="5">
        <v>23.086356</v>
      </c>
    </row>
    <row r="6" ht="41.4" customHeight="1" spans="2:10">
      <c r="B6" s="9" t="s">
        <v>302</v>
      </c>
      <c r="C6" s="6">
        <v>10</v>
      </c>
      <c r="D6" s="6"/>
      <c r="E6" s="5" t="s">
        <v>303</v>
      </c>
      <c r="F6" s="7">
        <v>13996576300</v>
      </c>
      <c r="G6" s="7"/>
      <c r="H6" s="8" t="s">
        <v>304</v>
      </c>
      <c r="I6" s="8" t="s">
        <v>305</v>
      </c>
      <c r="J6" s="5">
        <v>23.086356</v>
      </c>
    </row>
    <row r="7" ht="43.1" customHeight="1" spans="2:10">
      <c r="B7" s="10" t="s">
        <v>306</v>
      </c>
      <c r="C7" s="11" t="s">
        <v>307</v>
      </c>
      <c r="D7" s="11"/>
      <c r="E7" s="11"/>
      <c r="F7" s="11"/>
      <c r="G7" s="11"/>
      <c r="H7" s="8" t="s">
        <v>308</v>
      </c>
      <c r="I7" s="8"/>
      <c r="J7" s="5"/>
    </row>
    <row r="8" ht="39.65" customHeight="1" spans="2:10">
      <c r="B8" s="10"/>
      <c r="C8" s="11"/>
      <c r="D8" s="11"/>
      <c r="E8" s="11"/>
      <c r="F8" s="11"/>
      <c r="G8" s="11"/>
      <c r="H8" s="8" t="s">
        <v>309</v>
      </c>
      <c r="I8" s="8"/>
      <c r="J8" s="5"/>
    </row>
    <row r="9" ht="19.8" customHeight="1" spans="2:10">
      <c r="B9" s="10"/>
      <c r="C9" s="11"/>
      <c r="D9" s="11"/>
      <c r="E9" s="11"/>
      <c r="F9" s="11"/>
      <c r="G9" s="11"/>
      <c r="H9" s="8" t="s">
        <v>310</v>
      </c>
      <c r="I9" s="8"/>
      <c r="J9" s="5"/>
    </row>
    <row r="10" ht="18.95" customHeight="1" spans="2:10">
      <c r="B10" s="10"/>
      <c r="C10" s="11"/>
      <c r="D10" s="11"/>
      <c r="E10" s="11"/>
      <c r="F10" s="11"/>
      <c r="G10" s="11"/>
      <c r="H10" s="8" t="s">
        <v>311</v>
      </c>
      <c r="I10" s="8"/>
      <c r="J10" s="5"/>
    </row>
    <row r="11" ht="15.75" spans="2:10">
      <c r="B11" s="7" t="s">
        <v>312</v>
      </c>
      <c r="C11" s="7" t="s">
        <v>313</v>
      </c>
      <c r="D11" s="7" t="s">
        <v>314</v>
      </c>
      <c r="E11" s="7" t="s">
        <v>315</v>
      </c>
      <c r="F11" s="7" t="s">
        <v>316</v>
      </c>
      <c r="G11" s="7" t="s">
        <v>317</v>
      </c>
      <c r="H11" s="7" t="s">
        <v>318</v>
      </c>
      <c r="I11" s="7" t="s">
        <v>319</v>
      </c>
      <c r="J11" s="7"/>
    </row>
    <row r="12" ht="15.75" spans="2:10">
      <c r="B12" s="7" t="s">
        <v>320</v>
      </c>
      <c r="C12" s="7" t="s">
        <v>321</v>
      </c>
      <c r="D12" s="7" t="s">
        <v>322</v>
      </c>
      <c r="E12" s="7" t="s">
        <v>256</v>
      </c>
      <c r="F12" s="7"/>
      <c r="G12" s="7" t="s">
        <v>261</v>
      </c>
      <c r="H12" s="7" t="s">
        <v>262</v>
      </c>
      <c r="I12" s="7" t="s">
        <v>323</v>
      </c>
      <c r="J12" s="7"/>
    </row>
    <row r="13" ht="15.75" spans="2:10">
      <c r="B13" s="7" t="s">
        <v>324</v>
      </c>
      <c r="C13" s="7" t="s">
        <v>325</v>
      </c>
      <c r="D13" s="7" t="s">
        <v>326</v>
      </c>
      <c r="E13" s="7" t="s">
        <v>264</v>
      </c>
      <c r="F13" s="7"/>
      <c r="G13" s="7" t="s">
        <v>327</v>
      </c>
      <c r="H13" s="7" t="s">
        <v>328</v>
      </c>
      <c r="I13" s="7" t="s">
        <v>329</v>
      </c>
      <c r="J13" s="7"/>
    </row>
    <row r="14" ht="15.75" spans="2:10">
      <c r="B14" s="7" t="s">
        <v>330</v>
      </c>
      <c r="C14" s="7" t="s">
        <v>331</v>
      </c>
      <c r="D14" s="7" t="s">
        <v>332</v>
      </c>
      <c r="E14" s="7" t="s">
        <v>256</v>
      </c>
      <c r="F14" s="7"/>
      <c r="G14" s="7" t="s">
        <v>261</v>
      </c>
      <c r="H14" s="7" t="s">
        <v>262</v>
      </c>
      <c r="I14" s="7" t="s">
        <v>323</v>
      </c>
      <c r="J14" s="7"/>
    </row>
  </sheetData>
  <mergeCells count="19">
    <mergeCell ref="B2:J2"/>
    <mergeCell ref="C4:D4"/>
    <mergeCell ref="F4:G4"/>
    <mergeCell ref="H4:I4"/>
    <mergeCell ref="C5:D5"/>
    <mergeCell ref="F5:G5"/>
    <mergeCell ref="H5:I5"/>
    <mergeCell ref="C6:D6"/>
    <mergeCell ref="F6:G6"/>
    <mergeCell ref="H7:I7"/>
    <mergeCell ref="H8:I8"/>
    <mergeCell ref="H9:I9"/>
    <mergeCell ref="H10:I10"/>
    <mergeCell ref="I11:J11"/>
    <mergeCell ref="I12:J12"/>
    <mergeCell ref="I13:J13"/>
    <mergeCell ref="I14:J14"/>
    <mergeCell ref="B7:B10"/>
    <mergeCell ref="C7:G1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workbookViewId="0">
      <selection activeCell="L16" sqref="L16"/>
    </sheetView>
  </sheetViews>
  <sheetFormatPr defaultColWidth="10" defaultRowHeight="15" outlineLevelCol="5"/>
  <cols>
    <col min="1" max="1" width="0.133333333333333" style="1" customWidth="1"/>
    <col min="2" max="2" width="9.76666666666667" style="1" customWidth="1"/>
    <col min="3" max="3" width="40.7083333333333" style="1" customWidth="1"/>
    <col min="4" max="4" width="12.75" style="1" customWidth="1"/>
    <col min="5" max="5" width="13.1583333333333" style="1" customWidth="1"/>
    <col min="6" max="6" width="13.4333333333333" style="1" customWidth="1"/>
    <col min="7" max="16384" width="10" style="1"/>
  </cols>
  <sheetData>
    <row r="1" ht="16.35" customHeight="1" spans="1:6">
      <c r="A1" s="2"/>
      <c r="B1" s="3" t="s">
        <v>30</v>
      </c>
      <c r="C1" s="2"/>
      <c r="D1" s="2"/>
      <c r="E1" s="2"/>
      <c r="F1" s="2"/>
    </row>
    <row r="2" ht="16.35" customHeight="1" spans="2:6">
      <c r="B2" s="93" t="s">
        <v>31</v>
      </c>
      <c r="C2" s="93"/>
      <c r="D2" s="93"/>
      <c r="E2" s="93"/>
      <c r="F2" s="93"/>
    </row>
    <row r="3" ht="16.35" customHeight="1" spans="2:6">
      <c r="B3" s="93"/>
      <c r="C3" s="93"/>
      <c r="D3" s="93"/>
      <c r="E3" s="93"/>
      <c r="F3" s="93"/>
    </row>
    <row r="4" ht="16.35" customHeight="1" spans="2:6">
      <c r="B4" s="2"/>
      <c r="C4" s="2"/>
      <c r="D4" s="2"/>
      <c r="E4" s="2"/>
      <c r="F4" s="2"/>
    </row>
    <row r="5" ht="20.7" customHeight="1" spans="2:6">
      <c r="B5" s="2"/>
      <c r="C5" s="2"/>
      <c r="D5" s="2"/>
      <c r="E5" s="2"/>
      <c r="F5" s="70" t="s">
        <v>32</v>
      </c>
    </row>
    <row r="6" ht="34.5" customHeight="1" spans="2:6">
      <c r="B6" s="94" t="s">
        <v>33</v>
      </c>
      <c r="C6" s="94"/>
      <c r="D6" s="94" t="s">
        <v>34</v>
      </c>
      <c r="E6" s="94"/>
      <c r="F6" s="94"/>
    </row>
    <row r="7" ht="29.3" customHeight="1" spans="2:6">
      <c r="B7" s="94" t="s">
        <v>35</v>
      </c>
      <c r="C7" s="94" t="s">
        <v>36</v>
      </c>
      <c r="D7" s="94" t="s">
        <v>37</v>
      </c>
      <c r="E7" s="94" t="s">
        <v>38</v>
      </c>
      <c r="F7" s="94" t="s">
        <v>39</v>
      </c>
    </row>
    <row r="8" ht="18.95" customHeight="1" spans="2:6">
      <c r="B8" s="49" t="s">
        <v>40</v>
      </c>
      <c r="C8" s="49"/>
      <c r="D8" s="50">
        <f>1013.85+0.02+13.41+1.12+1.09+13.26+10+0.18+0.03+0.03+0.08+12.28+79.88+3.9+9.12</f>
        <v>1158.25</v>
      </c>
      <c r="E8" s="50">
        <f>556.58+13.41+1.12+1.09+2.64</f>
        <v>574.84</v>
      </c>
      <c r="F8" s="50">
        <f>457.27+0.02+0.18+10+13.26+0.03+0.03+0.08+12.28+79.88+1.26+9.12</f>
        <v>583.41</v>
      </c>
    </row>
    <row r="9" ht="18.95" customHeight="1" spans="2:6">
      <c r="B9" s="51" t="s">
        <v>41</v>
      </c>
      <c r="C9" s="52" t="s">
        <v>42</v>
      </c>
      <c r="D9" s="50">
        <f>412.58+0.02+13.41</f>
        <v>426.01</v>
      </c>
      <c r="E9" s="50">
        <f>368.59+13.41</f>
        <v>382</v>
      </c>
      <c r="F9" s="50">
        <f>43.99+0.02</f>
        <v>44.01</v>
      </c>
    </row>
    <row r="10" ht="18.95" customHeight="1" spans="2:6">
      <c r="B10" s="53" t="s">
        <v>43</v>
      </c>
      <c r="C10" s="54" t="s">
        <v>44</v>
      </c>
      <c r="D10" s="50">
        <f>11+0.02</f>
        <v>11.02</v>
      </c>
      <c r="E10" s="50"/>
      <c r="F10" s="50">
        <f>11+0.02</f>
        <v>11.02</v>
      </c>
    </row>
    <row r="11" ht="18.95" customHeight="1" spans="2:6">
      <c r="B11" s="53" t="s">
        <v>45</v>
      </c>
      <c r="C11" s="54" t="s">
        <v>46</v>
      </c>
      <c r="D11" s="50">
        <v>11</v>
      </c>
      <c r="E11" s="50"/>
      <c r="F11" s="50">
        <v>11</v>
      </c>
    </row>
    <row r="12" ht="18.95" customHeight="1" spans="2:6">
      <c r="B12" s="55">
        <v>2010199</v>
      </c>
      <c r="C12" s="33" t="s">
        <v>47</v>
      </c>
      <c r="D12" s="50">
        <v>0.02</v>
      </c>
      <c r="E12" s="50"/>
      <c r="F12" s="50">
        <v>0.02</v>
      </c>
    </row>
    <row r="13" ht="18.95" customHeight="1" spans="2:6">
      <c r="B13" s="53" t="s">
        <v>48</v>
      </c>
      <c r="C13" s="54" t="s">
        <v>49</v>
      </c>
      <c r="D13" s="50">
        <f>368.59+13.41</f>
        <v>382</v>
      </c>
      <c r="E13" s="50">
        <f>368.59+13.41</f>
        <v>382</v>
      </c>
      <c r="F13" s="50"/>
    </row>
    <row r="14" ht="18.95" customHeight="1" spans="2:6">
      <c r="B14" s="53" t="s">
        <v>50</v>
      </c>
      <c r="C14" s="54" t="s">
        <v>51</v>
      </c>
      <c r="D14" s="50">
        <f>368.59+13.41</f>
        <v>382</v>
      </c>
      <c r="E14" s="50">
        <f>368.59+13.41</f>
        <v>382</v>
      </c>
      <c r="F14" s="50"/>
    </row>
    <row r="15" ht="18.95" customHeight="1" spans="2:6">
      <c r="B15" s="53" t="s">
        <v>52</v>
      </c>
      <c r="C15" s="54" t="s">
        <v>53</v>
      </c>
      <c r="D15" s="50">
        <v>8</v>
      </c>
      <c r="E15" s="50"/>
      <c r="F15" s="50">
        <v>8</v>
      </c>
    </row>
    <row r="16" ht="18.95" customHeight="1" spans="2:6">
      <c r="B16" s="53" t="s">
        <v>54</v>
      </c>
      <c r="C16" s="54" t="s">
        <v>55</v>
      </c>
      <c r="D16" s="50">
        <v>8</v>
      </c>
      <c r="E16" s="50"/>
      <c r="F16" s="50">
        <v>8</v>
      </c>
    </row>
    <row r="17" ht="18.95" customHeight="1" spans="2:6">
      <c r="B17" s="53" t="s">
        <v>56</v>
      </c>
      <c r="C17" s="54" t="s">
        <v>57</v>
      </c>
      <c r="D17" s="50">
        <v>24.99</v>
      </c>
      <c r="E17" s="50"/>
      <c r="F17" s="50">
        <v>24.99</v>
      </c>
    </row>
    <row r="18" ht="18.95" customHeight="1" spans="2:6">
      <c r="B18" s="53" t="s">
        <v>58</v>
      </c>
      <c r="C18" s="54" t="s">
        <v>59</v>
      </c>
      <c r="D18" s="50">
        <v>24.99</v>
      </c>
      <c r="E18" s="50"/>
      <c r="F18" s="50">
        <v>24.99</v>
      </c>
    </row>
    <row r="19" ht="18.95" customHeight="1" spans="2:6">
      <c r="B19" s="51" t="s">
        <v>60</v>
      </c>
      <c r="C19" s="52" t="s">
        <v>61</v>
      </c>
      <c r="D19" s="50">
        <f>129.63+1.12+1.09+13.26</f>
        <v>145.1</v>
      </c>
      <c r="E19" s="50">
        <f>122.83+1.12+1.09</f>
        <v>125.04</v>
      </c>
      <c r="F19" s="50">
        <f>6.8+13.26</f>
        <v>20.06</v>
      </c>
    </row>
    <row r="20" ht="18.95" customHeight="1" spans="2:6">
      <c r="B20" s="53" t="s">
        <v>62</v>
      </c>
      <c r="C20" s="54" t="s">
        <v>63</v>
      </c>
      <c r="D20" s="50"/>
      <c r="E20" s="50"/>
      <c r="F20" s="50"/>
    </row>
    <row r="21" ht="18.95" customHeight="1" spans="2:6">
      <c r="B21" s="53" t="s">
        <v>64</v>
      </c>
      <c r="C21" s="54" t="s">
        <v>65</v>
      </c>
      <c r="D21" s="50"/>
      <c r="E21" s="50"/>
      <c r="F21" s="50"/>
    </row>
    <row r="22" ht="18.95" customHeight="1" spans="2:6">
      <c r="B22" s="53" t="s">
        <v>66</v>
      </c>
      <c r="C22" s="54" t="s">
        <v>67</v>
      </c>
      <c r="D22" s="50">
        <f>122.83+1.12</f>
        <v>123.95</v>
      </c>
      <c r="E22" s="50">
        <f>122.83+1.12</f>
        <v>123.95</v>
      </c>
      <c r="F22" s="50"/>
    </row>
    <row r="23" ht="18.95" customHeight="1" spans="2:6">
      <c r="B23" s="53" t="s">
        <v>68</v>
      </c>
      <c r="C23" s="54" t="s">
        <v>69</v>
      </c>
      <c r="D23" s="50">
        <f>57.16+1.12</f>
        <v>58.28</v>
      </c>
      <c r="E23" s="50">
        <f>57.16+1.12</f>
        <v>58.28</v>
      </c>
      <c r="F23" s="50"/>
    </row>
    <row r="24" ht="18.95" customHeight="1" spans="2:6">
      <c r="B24" s="53" t="s">
        <v>70</v>
      </c>
      <c r="C24" s="54" t="s">
        <v>71</v>
      </c>
      <c r="D24" s="50">
        <v>43.78</v>
      </c>
      <c r="E24" s="50">
        <v>43.78</v>
      </c>
      <c r="F24" s="50"/>
    </row>
    <row r="25" ht="18.95" customHeight="1" spans="2:6">
      <c r="B25" s="53" t="s">
        <v>72</v>
      </c>
      <c r="C25" s="54" t="s">
        <v>73</v>
      </c>
      <c r="D25" s="50">
        <v>21.89</v>
      </c>
      <c r="E25" s="50">
        <v>21.89</v>
      </c>
      <c r="F25" s="50"/>
    </row>
    <row r="26" ht="18.95" customHeight="1" spans="2:6">
      <c r="B26" s="53" t="s">
        <v>74</v>
      </c>
      <c r="C26" s="54" t="s">
        <v>75</v>
      </c>
      <c r="D26" s="50">
        <v>1.09</v>
      </c>
      <c r="E26" s="50">
        <v>1.09</v>
      </c>
      <c r="F26" s="50"/>
    </row>
    <row r="27" ht="18.95" customHeight="1" spans="2:6">
      <c r="B27" s="53" t="s">
        <v>76</v>
      </c>
      <c r="C27" s="54" t="s">
        <v>77</v>
      </c>
      <c r="D27" s="50">
        <v>1.09</v>
      </c>
      <c r="E27" s="50">
        <v>1.09</v>
      </c>
      <c r="F27" s="50"/>
    </row>
    <row r="28" ht="18.95" customHeight="1" spans="2:6">
      <c r="B28" s="55">
        <v>20820</v>
      </c>
      <c r="C28" s="33" t="s">
        <v>78</v>
      </c>
      <c r="D28" s="50">
        <v>13.26</v>
      </c>
      <c r="F28" s="50">
        <v>13.26</v>
      </c>
    </row>
    <row r="29" ht="18.95" customHeight="1" spans="2:6">
      <c r="B29" s="55">
        <v>2082001</v>
      </c>
      <c r="C29" s="33" t="s">
        <v>79</v>
      </c>
      <c r="D29" s="50">
        <v>13.26</v>
      </c>
      <c r="F29" s="50">
        <v>13.26</v>
      </c>
    </row>
    <row r="30" ht="18.95" customHeight="1" spans="2:6">
      <c r="B30" s="53" t="s">
        <v>80</v>
      </c>
      <c r="C30" s="54" t="s">
        <v>81</v>
      </c>
      <c r="D30" s="50">
        <v>6.8</v>
      </c>
      <c r="E30" s="50"/>
      <c r="F30" s="50">
        <v>6.8</v>
      </c>
    </row>
    <row r="31" ht="18.95" customHeight="1" spans="2:6">
      <c r="B31" s="53" t="s">
        <v>82</v>
      </c>
      <c r="C31" s="54" t="s">
        <v>83</v>
      </c>
      <c r="D31" s="50">
        <v>6.8</v>
      </c>
      <c r="E31" s="50"/>
      <c r="F31" s="50">
        <v>6.8</v>
      </c>
    </row>
    <row r="32" ht="18.95" customHeight="1" spans="2:6">
      <c r="B32" s="53" t="s">
        <v>84</v>
      </c>
      <c r="C32" s="54" t="s">
        <v>85</v>
      </c>
      <c r="D32" s="50"/>
      <c r="E32" s="50"/>
      <c r="F32" s="50"/>
    </row>
    <row r="33" ht="18.95" customHeight="1" spans="2:6">
      <c r="B33" s="53" t="s">
        <v>86</v>
      </c>
      <c r="C33" s="54" t="s">
        <v>87</v>
      </c>
      <c r="D33" s="50"/>
      <c r="E33" s="50"/>
      <c r="F33" s="50"/>
    </row>
    <row r="34" ht="18.95" customHeight="1" spans="2:6">
      <c r="B34" s="51" t="s">
        <v>88</v>
      </c>
      <c r="C34" s="52" t="s">
        <v>89</v>
      </c>
      <c r="D34" s="50">
        <f>27.36+10</f>
        <v>37.36</v>
      </c>
      <c r="E34" s="50">
        <v>27.36</v>
      </c>
      <c r="F34" s="50">
        <v>10</v>
      </c>
    </row>
    <row r="35" ht="18.95" customHeight="1" spans="2:6">
      <c r="B35" s="53" t="s">
        <v>90</v>
      </c>
      <c r="C35" s="54" t="s">
        <v>91</v>
      </c>
      <c r="D35" s="50">
        <v>27.36</v>
      </c>
      <c r="E35" s="50">
        <v>27.36</v>
      </c>
      <c r="F35" s="50"/>
    </row>
    <row r="36" ht="18.95" customHeight="1" spans="2:6">
      <c r="B36" s="53" t="s">
        <v>92</v>
      </c>
      <c r="C36" s="54" t="s">
        <v>93</v>
      </c>
      <c r="D36" s="50">
        <v>27.36</v>
      </c>
      <c r="E36" s="50">
        <v>27.36</v>
      </c>
      <c r="F36" s="50"/>
    </row>
    <row r="37" ht="18.95" customHeight="1" spans="2:6">
      <c r="B37" s="55">
        <v>21015</v>
      </c>
      <c r="C37" s="33" t="s">
        <v>94</v>
      </c>
      <c r="D37" s="50">
        <v>10</v>
      </c>
      <c r="F37" s="50">
        <v>10</v>
      </c>
    </row>
    <row r="38" ht="18.95" customHeight="1" spans="2:6">
      <c r="B38" s="55">
        <v>2101505</v>
      </c>
      <c r="C38" s="33" t="s">
        <v>94</v>
      </c>
      <c r="D38" s="50">
        <v>10</v>
      </c>
      <c r="F38" s="50">
        <v>10</v>
      </c>
    </row>
    <row r="39" ht="18.95" customHeight="1" spans="2:6">
      <c r="B39" s="60">
        <v>211</v>
      </c>
      <c r="C39" s="33" t="s">
        <v>95</v>
      </c>
      <c r="D39" s="50">
        <v>0.18</v>
      </c>
      <c r="F39" s="50">
        <v>0.18</v>
      </c>
    </row>
    <row r="40" ht="18.95" customHeight="1" spans="2:6">
      <c r="B40" s="55">
        <v>21104</v>
      </c>
      <c r="C40" s="33" t="s">
        <v>96</v>
      </c>
      <c r="D40" s="50">
        <v>0.18</v>
      </c>
      <c r="F40" s="50">
        <v>0.18</v>
      </c>
    </row>
    <row r="41" ht="18.95" customHeight="1" spans="2:6">
      <c r="B41" s="55">
        <v>2110401</v>
      </c>
      <c r="C41" s="33" t="s">
        <v>97</v>
      </c>
      <c r="D41" s="50">
        <v>0.18</v>
      </c>
      <c r="F41" s="50">
        <v>0.18</v>
      </c>
    </row>
    <row r="42" ht="18.95" customHeight="1" spans="2:6">
      <c r="B42" s="51" t="s">
        <v>98</v>
      </c>
      <c r="C42" s="52" t="s">
        <v>99</v>
      </c>
      <c r="D42" s="50">
        <f>406.48+0.03+0.03+0.08+12.28+79.88+3.9</f>
        <v>502.68</v>
      </c>
      <c r="E42" s="50">
        <v>2.64</v>
      </c>
      <c r="F42" s="50">
        <f>406.48+0.03+0.03+0.08+12.28+79.88+1.26</f>
        <v>500.04</v>
      </c>
    </row>
    <row r="43" ht="18.95" customHeight="1" spans="2:6">
      <c r="B43" s="51">
        <v>21301</v>
      </c>
      <c r="C43" s="52" t="s">
        <v>100</v>
      </c>
      <c r="D43" s="50">
        <v>0.03</v>
      </c>
      <c r="E43" s="50"/>
      <c r="F43" s="50">
        <v>0.03</v>
      </c>
    </row>
    <row r="44" ht="18.95" customHeight="1" spans="2:6">
      <c r="B44" s="51">
        <v>2130108</v>
      </c>
      <c r="C44" s="52" t="s">
        <v>100</v>
      </c>
      <c r="D44" s="50">
        <v>0.03</v>
      </c>
      <c r="E44" s="50"/>
      <c r="F44" s="50">
        <v>0.03</v>
      </c>
    </row>
    <row r="45" ht="18.95" customHeight="1" spans="2:6">
      <c r="B45" s="51">
        <v>2130122</v>
      </c>
      <c r="C45" s="52" t="s">
        <v>101</v>
      </c>
      <c r="D45" s="50">
        <v>0.03</v>
      </c>
      <c r="E45" s="50"/>
      <c r="F45" s="50">
        <v>0.03</v>
      </c>
    </row>
    <row r="46" ht="18.95" customHeight="1" spans="2:6">
      <c r="B46" s="51">
        <v>2130153</v>
      </c>
      <c r="C46" s="52" t="s">
        <v>102</v>
      </c>
      <c r="D46" s="50">
        <v>0.08</v>
      </c>
      <c r="E46" s="50"/>
      <c r="F46" s="50">
        <v>0.08</v>
      </c>
    </row>
    <row r="47" ht="18.95" customHeight="1" spans="2:6">
      <c r="B47" s="53" t="s">
        <v>103</v>
      </c>
      <c r="C47" s="54" t="s">
        <v>104</v>
      </c>
      <c r="D47" s="50">
        <v>12.28</v>
      </c>
      <c r="E47" s="50"/>
      <c r="F47" s="50">
        <v>12.28</v>
      </c>
    </row>
    <row r="48" ht="18.95" customHeight="1" spans="2:6">
      <c r="B48" s="55">
        <v>2130504</v>
      </c>
      <c r="C48" s="33" t="s">
        <v>105</v>
      </c>
      <c r="D48" s="50">
        <v>12.28</v>
      </c>
      <c r="E48" s="50"/>
      <c r="F48" s="50">
        <v>12.28</v>
      </c>
    </row>
    <row r="49" ht="18.95" customHeight="1" spans="2:6">
      <c r="B49" s="55">
        <v>2130505</v>
      </c>
      <c r="C49" s="33" t="s">
        <v>106</v>
      </c>
      <c r="D49" s="50">
        <v>79.88</v>
      </c>
      <c r="E49" s="50"/>
      <c r="F49" s="50">
        <v>79.88</v>
      </c>
    </row>
    <row r="50" ht="18.95" customHeight="1" spans="2:6">
      <c r="B50" s="53" t="s">
        <v>107</v>
      </c>
      <c r="C50" s="54" t="s">
        <v>108</v>
      </c>
      <c r="D50" s="50">
        <f>E50+F50</f>
        <v>3.9</v>
      </c>
      <c r="E50" s="50">
        <v>2.64</v>
      </c>
      <c r="F50" s="50">
        <v>1.26</v>
      </c>
    </row>
    <row r="51" ht="18.95" customHeight="1" spans="2:6">
      <c r="B51" s="53" t="s">
        <v>109</v>
      </c>
      <c r="C51" s="54" t="s">
        <v>110</v>
      </c>
      <c r="D51" s="50">
        <v>406.48</v>
      </c>
      <c r="E51" s="50"/>
      <c r="F51" s="50">
        <v>406.48</v>
      </c>
    </row>
    <row r="52" ht="18.95" customHeight="1" spans="2:6">
      <c r="B52" s="53" t="s">
        <v>111</v>
      </c>
      <c r="C52" s="54" t="s">
        <v>112</v>
      </c>
      <c r="D52" s="50">
        <v>406.48</v>
      </c>
      <c r="E52" s="50"/>
      <c r="F52" s="50">
        <v>406.48</v>
      </c>
    </row>
    <row r="53" ht="18.95" customHeight="1" spans="2:6">
      <c r="B53" s="51" t="s">
        <v>113</v>
      </c>
      <c r="C53" s="52" t="s">
        <v>114</v>
      </c>
      <c r="D53" s="50">
        <v>37.8</v>
      </c>
      <c r="E53" s="50">
        <v>37.8</v>
      </c>
      <c r="F53" s="50"/>
    </row>
    <row r="54" ht="18.95" customHeight="1" spans="2:6">
      <c r="B54" s="53" t="s">
        <v>115</v>
      </c>
      <c r="C54" s="54" t="s">
        <v>116</v>
      </c>
      <c r="D54" s="50">
        <v>37.8</v>
      </c>
      <c r="E54" s="50">
        <v>37.8</v>
      </c>
      <c r="F54" s="50"/>
    </row>
    <row r="55" ht="18.95" customHeight="1" spans="2:6">
      <c r="B55" s="53" t="s">
        <v>117</v>
      </c>
      <c r="C55" s="54" t="s">
        <v>118</v>
      </c>
      <c r="D55" s="50">
        <v>37.8</v>
      </c>
      <c r="E55" s="50">
        <v>37.8</v>
      </c>
      <c r="F55" s="50"/>
    </row>
    <row r="56" ht="18.95" customHeight="1" spans="2:6">
      <c r="B56" s="60">
        <v>224</v>
      </c>
      <c r="C56" s="33" t="s">
        <v>119</v>
      </c>
      <c r="D56" s="50">
        <v>9.12</v>
      </c>
      <c r="E56" s="50"/>
      <c r="F56" s="50">
        <v>9.12</v>
      </c>
    </row>
    <row r="57" ht="18.95" customHeight="1" spans="2:6">
      <c r="B57" s="55">
        <v>22407</v>
      </c>
      <c r="C57" s="33" t="s">
        <v>120</v>
      </c>
      <c r="D57" s="50">
        <v>9.12</v>
      </c>
      <c r="E57" s="50"/>
      <c r="F57" s="50">
        <v>9.12</v>
      </c>
    </row>
    <row r="58" ht="18.95" customHeight="1" spans="2:6">
      <c r="B58" s="55">
        <v>2240703</v>
      </c>
      <c r="C58" s="33" t="s">
        <v>121</v>
      </c>
      <c r="D58" s="50">
        <v>9.12</v>
      </c>
      <c r="E58" s="50"/>
      <c r="F58" s="50">
        <v>9.12</v>
      </c>
    </row>
    <row r="59" ht="23.25" customHeight="1" spans="2:6">
      <c r="B59" s="95" t="s">
        <v>122</v>
      </c>
      <c r="C59" s="95"/>
      <c r="D59" s="95"/>
      <c r="E59" s="95"/>
      <c r="F59" s="95"/>
    </row>
  </sheetData>
  <mergeCells count="5">
    <mergeCell ref="B6:C6"/>
    <mergeCell ref="D6:F6"/>
    <mergeCell ref="B8:C8"/>
    <mergeCell ref="B59:F59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opLeftCell="A11" workbookViewId="0">
      <selection activeCell="A1" sqref="$A1:$XFD1048576"/>
    </sheetView>
  </sheetViews>
  <sheetFormatPr defaultColWidth="10" defaultRowHeight="15" outlineLevelCol="5"/>
  <cols>
    <col min="1" max="1" width="0.266666666666667" style="1" customWidth="1"/>
    <col min="2" max="2" width="12.75" style="1" customWidth="1"/>
    <col min="3" max="3" width="36.1" style="1" customWidth="1"/>
    <col min="4" max="4" width="17.1" style="1" customWidth="1"/>
    <col min="5" max="5" width="16.5583333333333" style="1" customWidth="1"/>
    <col min="6" max="6" width="17.5" style="1" customWidth="1"/>
    <col min="7" max="16384" width="10" style="1"/>
  </cols>
  <sheetData>
    <row r="1" ht="18.1" customHeight="1" spans="1:6">
      <c r="A1" s="2"/>
      <c r="B1" s="88" t="s">
        <v>123</v>
      </c>
      <c r="C1" s="89"/>
      <c r="D1" s="89"/>
      <c r="E1" s="89"/>
      <c r="F1" s="89"/>
    </row>
    <row r="2" ht="16.35" customHeight="1" spans="2:6">
      <c r="B2" s="90" t="s">
        <v>124</v>
      </c>
      <c r="C2" s="90"/>
      <c r="D2" s="90"/>
      <c r="E2" s="90"/>
      <c r="F2" s="90"/>
    </row>
    <row r="3" ht="16.35" customHeight="1" spans="2:6">
      <c r="B3" s="90"/>
      <c r="C3" s="90"/>
      <c r="D3" s="90"/>
      <c r="E3" s="90"/>
      <c r="F3" s="90"/>
    </row>
    <row r="4" ht="16.35" customHeight="1" spans="2:6">
      <c r="B4" s="89"/>
      <c r="C4" s="89"/>
      <c r="D4" s="89"/>
      <c r="E4" s="89"/>
      <c r="F4" s="89"/>
    </row>
    <row r="5" ht="19.8" customHeight="1" spans="2:6">
      <c r="B5" s="89"/>
      <c r="C5" s="89"/>
      <c r="D5" s="89"/>
      <c r="E5" s="89"/>
      <c r="F5" s="70" t="s">
        <v>32</v>
      </c>
    </row>
    <row r="6" ht="36.2" customHeight="1" spans="2:6">
      <c r="B6" s="91" t="s">
        <v>125</v>
      </c>
      <c r="C6" s="91"/>
      <c r="D6" s="91" t="s">
        <v>126</v>
      </c>
      <c r="E6" s="91"/>
      <c r="F6" s="91"/>
    </row>
    <row r="7" ht="27.6" customHeight="1" spans="2:6">
      <c r="B7" s="91" t="s">
        <v>127</v>
      </c>
      <c r="C7" s="91" t="s">
        <v>36</v>
      </c>
      <c r="D7" s="91" t="s">
        <v>37</v>
      </c>
      <c r="E7" s="91" t="s">
        <v>128</v>
      </c>
      <c r="F7" s="91" t="s">
        <v>129</v>
      </c>
    </row>
    <row r="8" ht="19.8" customHeight="1" spans="2:6">
      <c r="B8" s="92" t="s">
        <v>40</v>
      </c>
      <c r="C8" s="92"/>
      <c r="D8" s="44">
        <f>556.58+13.08+0.33+0.96+0.49+3.4</f>
        <v>574.84</v>
      </c>
      <c r="E8" s="44">
        <f>480.53+13.08+0.96+0.49+3.24</f>
        <v>498.3</v>
      </c>
      <c r="F8" s="44">
        <f>76.05+0.33+0.16</f>
        <v>76.54</v>
      </c>
    </row>
    <row r="9" ht="19.8" customHeight="1" spans="2:6">
      <c r="B9" s="51" t="s">
        <v>130</v>
      </c>
      <c r="C9" s="52" t="s">
        <v>131</v>
      </c>
      <c r="D9" s="45">
        <f>419.89+13.08</f>
        <v>432.97</v>
      </c>
      <c r="E9" s="45">
        <f>419.89+13.08</f>
        <v>432.97</v>
      </c>
      <c r="F9" s="45"/>
    </row>
    <row r="10" ht="18.95" customHeight="1" spans="2:6">
      <c r="B10" s="53" t="s">
        <v>132</v>
      </c>
      <c r="C10" s="54" t="s">
        <v>133</v>
      </c>
      <c r="D10" s="45">
        <v>90.97</v>
      </c>
      <c r="E10" s="45">
        <v>90.97</v>
      </c>
      <c r="F10" s="45"/>
    </row>
    <row r="11" ht="18.95" customHeight="1" spans="2:6">
      <c r="B11" s="53" t="s">
        <v>134</v>
      </c>
      <c r="C11" s="54" t="s">
        <v>135</v>
      </c>
      <c r="D11" s="45">
        <f>97.34+13.08</f>
        <v>110.42</v>
      </c>
      <c r="E11" s="45">
        <f>97.34+13.08</f>
        <v>110.42</v>
      </c>
      <c r="F11" s="45"/>
    </row>
    <row r="12" ht="18.95" customHeight="1" spans="2:6">
      <c r="B12" s="53" t="s">
        <v>136</v>
      </c>
      <c r="C12" s="54" t="s">
        <v>137</v>
      </c>
      <c r="D12" s="45">
        <v>99.38</v>
      </c>
      <c r="E12" s="45">
        <v>99.38</v>
      </c>
      <c r="F12" s="45"/>
    </row>
    <row r="13" ht="18.95" customHeight="1" spans="2:6">
      <c r="B13" s="53" t="s">
        <v>138</v>
      </c>
      <c r="C13" s="54" t="s">
        <v>139</v>
      </c>
      <c r="D13" s="45">
        <v>43.78</v>
      </c>
      <c r="E13" s="45">
        <v>43.78</v>
      </c>
      <c r="F13" s="45"/>
    </row>
    <row r="14" ht="18.95" customHeight="1" spans="2:6">
      <c r="B14" s="53" t="s">
        <v>140</v>
      </c>
      <c r="C14" s="54" t="s">
        <v>141</v>
      </c>
      <c r="D14" s="45">
        <v>21.89</v>
      </c>
      <c r="E14" s="45">
        <v>21.89</v>
      </c>
      <c r="F14" s="45"/>
    </row>
    <row r="15" ht="18.95" customHeight="1" spans="2:6">
      <c r="B15" s="53" t="s">
        <v>142</v>
      </c>
      <c r="C15" s="54" t="s">
        <v>143</v>
      </c>
      <c r="D15" s="45">
        <v>27.36</v>
      </c>
      <c r="E15" s="45">
        <v>27.36</v>
      </c>
      <c r="F15" s="45"/>
    </row>
    <row r="16" ht="18.95" customHeight="1" spans="2:6">
      <c r="B16" s="53" t="s">
        <v>144</v>
      </c>
      <c r="C16" s="54" t="s">
        <v>145</v>
      </c>
      <c r="D16" s="45">
        <v>1.37</v>
      </c>
      <c r="E16" s="45">
        <v>1.37</v>
      </c>
      <c r="F16" s="45"/>
    </row>
    <row r="17" ht="18.95" customHeight="1" spans="2:6">
      <c r="B17" s="53" t="s">
        <v>146</v>
      </c>
      <c r="C17" s="54" t="s">
        <v>147</v>
      </c>
      <c r="D17" s="45">
        <v>37.8</v>
      </c>
      <c r="E17" s="45">
        <v>37.8</v>
      </c>
      <c r="F17" s="45"/>
    </row>
    <row r="18" ht="19.8" customHeight="1" spans="2:6">
      <c r="B18" s="51" t="s">
        <v>148</v>
      </c>
      <c r="C18" s="52" t="s">
        <v>149</v>
      </c>
      <c r="D18" s="45">
        <f>74.09+0.33</f>
        <v>74.42</v>
      </c>
      <c r="E18" s="45"/>
      <c r="F18" s="45">
        <f>74.09+0.33</f>
        <v>74.42</v>
      </c>
    </row>
    <row r="19" ht="18.95" customHeight="1" spans="2:6">
      <c r="B19" s="53" t="s">
        <v>150</v>
      </c>
      <c r="C19" s="54" t="s">
        <v>151</v>
      </c>
      <c r="D19" s="45">
        <v>19.4</v>
      </c>
      <c r="E19" s="45"/>
      <c r="F19" s="45">
        <v>19.4</v>
      </c>
    </row>
    <row r="20" ht="18.95" customHeight="1" spans="2:6">
      <c r="B20" s="53" t="s">
        <v>152</v>
      </c>
      <c r="C20" s="54" t="s">
        <v>153</v>
      </c>
      <c r="D20" s="45">
        <v>15</v>
      </c>
      <c r="E20" s="45"/>
      <c r="F20" s="45">
        <v>15</v>
      </c>
    </row>
    <row r="21" ht="18.95" customHeight="1" spans="2:6">
      <c r="B21" s="53" t="s">
        <v>154</v>
      </c>
      <c r="C21" s="54" t="s">
        <v>155</v>
      </c>
      <c r="D21" s="45">
        <v>7</v>
      </c>
      <c r="E21" s="45"/>
      <c r="F21" s="45">
        <v>7</v>
      </c>
    </row>
    <row r="22" ht="18.95" customHeight="1" spans="2:6">
      <c r="B22" s="53" t="s">
        <v>156</v>
      </c>
      <c r="C22" s="54" t="s">
        <v>157</v>
      </c>
      <c r="D22" s="45">
        <v>1.09</v>
      </c>
      <c r="E22" s="45"/>
      <c r="F22" s="45">
        <v>1.09</v>
      </c>
    </row>
    <row r="23" ht="18.95" customHeight="1" spans="2:6">
      <c r="B23" s="53" t="s">
        <v>158</v>
      </c>
      <c r="C23" s="54" t="s">
        <v>159</v>
      </c>
      <c r="D23" s="45">
        <v>2.27</v>
      </c>
      <c r="E23" s="45"/>
      <c r="F23" s="45">
        <v>2.27</v>
      </c>
    </row>
    <row r="24" ht="18.95" customHeight="1" spans="2:6">
      <c r="B24" s="53" t="s">
        <v>160</v>
      </c>
      <c r="C24" s="54" t="s">
        <v>161</v>
      </c>
      <c r="D24" s="45">
        <v>7</v>
      </c>
      <c r="E24" s="45"/>
      <c r="F24" s="45">
        <v>7</v>
      </c>
    </row>
    <row r="25" ht="18.95" customHeight="1" spans="2:6">
      <c r="B25" s="53" t="s">
        <v>162</v>
      </c>
      <c r="C25" s="54" t="s">
        <v>163</v>
      </c>
      <c r="D25" s="45">
        <v>20.88</v>
      </c>
      <c r="E25" s="45"/>
      <c r="F25" s="45">
        <v>20.88</v>
      </c>
    </row>
    <row r="26" ht="18.95" customHeight="1" spans="2:6">
      <c r="B26" s="53" t="s">
        <v>164</v>
      </c>
      <c r="C26" s="54" t="s">
        <v>165</v>
      </c>
      <c r="D26" s="45">
        <f>1.44+0.33</f>
        <v>1.77</v>
      </c>
      <c r="E26" s="45"/>
      <c r="F26" s="45">
        <f>1.44+0.33</f>
        <v>1.77</v>
      </c>
    </row>
    <row r="27" ht="19.8" customHeight="1" spans="2:6">
      <c r="B27" s="51" t="s">
        <v>166</v>
      </c>
      <c r="C27" s="52" t="s">
        <v>167</v>
      </c>
      <c r="D27" s="45">
        <f>62.61+0.96+0.49</f>
        <v>64.06</v>
      </c>
      <c r="E27" s="45">
        <f>60.64+0.96+0.49+3.24</f>
        <v>65.33</v>
      </c>
      <c r="F27" s="45">
        <f>1.96+0.16</f>
        <v>2.12</v>
      </c>
    </row>
    <row r="28" ht="19.8" customHeight="1" spans="2:6">
      <c r="B28" s="51">
        <v>30302</v>
      </c>
      <c r="C28" s="52" t="s">
        <v>168</v>
      </c>
      <c r="D28" s="45">
        <v>0.96</v>
      </c>
      <c r="E28" s="45">
        <v>0.96</v>
      </c>
      <c r="F28" s="45"/>
    </row>
    <row r="29" ht="19.8" customHeight="1" spans="2:6">
      <c r="B29" s="51">
        <v>30304</v>
      </c>
      <c r="C29" s="52" t="s">
        <v>169</v>
      </c>
      <c r="D29" s="45">
        <v>0.49</v>
      </c>
      <c r="E29" s="45">
        <v>0.49</v>
      </c>
      <c r="F29" s="45"/>
    </row>
    <row r="30" ht="18.95" customHeight="1" spans="2:6">
      <c r="B30" s="53" t="s">
        <v>170</v>
      </c>
      <c r="C30" s="54" t="s">
        <v>171</v>
      </c>
      <c r="D30" s="45">
        <f>62.61+3.4</f>
        <v>66.01</v>
      </c>
      <c r="E30" s="45">
        <f>60.64+3.24</f>
        <v>63.88</v>
      </c>
      <c r="F30" s="45">
        <f>1.96+0.16</f>
        <v>2.12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2" sqref="B2:M4"/>
    </sheetView>
  </sheetViews>
  <sheetFormatPr defaultColWidth="10" defaultRowHeight="13.5"/>
  <cols>
    <col min="1" max="1" width="0.408333333333333" customWidth="1"/>
    <col min="2" max="7" width="14.875" customWidth="1"/>
  </cols>
  <sheetData>
    <row r="1" ht="16.35" customHeight="1" spans="1:2">
      <c r="A1" s="13"/>
      <c r="B1" s="14" t="s">
        <v>172</v>
      </c>
    </row>
    <row r="2" ht="16.35" customHeight="1" spans="2:13">
      <c r="B2" s="84" t="s">
        <v>173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ht="16.35" customHeight="1" spans="2:13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ht="16.35" customHeight="1" spans="2:13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ht="20.7" customHeight="1" spans="13:13">
      <c r="M5" s="46" t="s">
        <v>2</v>
      </c>
    </row>
    <row r="6" ht="38.8" customHeight="1" spans="2:13">
      <c r="B6" s="85" t="s">
        <v>174</v>
      </c>
      <c r="C6" s="85"/>
      <c r="D6" s="85"/>
      <c r="E6" s="85"/>
      <c r="F6" s="85"/>
      <c r="G6" s="85"/>
      <c r="H6" s="85" t="s">
        <v>175</v>
      </c>
      <c r="I6" s="85"/>
      <c r="J6" s="85"/>
      <c r="K6" s="85"/>
      <c r="L6" s="85"/>
      <c r="M6" s="85"/>
    </row>
    <row r="7" ht="36.2" customHeight="1" spans="2:13">
      <c r="B7" s="85" t="s">
        <v>7</v>
      </c>
      <c r="C7" s="85" t="s">
        <v>176</v>
      </c>
      <c r="D7" s="85" t="s">
        <v>177</v>
      </c>
      <c r="E7" s="85"/>
      <c r="F7" s="85"/>
      <c r="G7" s="85" t="s">
        <v>178</v>
      </c>
      <c r="H7" s="85" t="s">
        <v>7</v>
      </c>
      <c r="I7" s="85" t="s">
        <v>176</v>
      </c>
      <c r="J7" s="85" t="s">
        <v>177</v>
      </c>
      <c r="K7" s="85"/>
      <c r="L7" s="85"/>
      <c r="M7" s="85" t="s">
        <v>178</v>
      </c>
    </row>
    <row r="8" ht="36.2" customHeight="1" spans="2:13">
      <c r="B8" s="85"/>
      <c r="C8" s="85"/>
      <c r="D8" s="85" t="s">
        <v>179</v>
      </c>
      <c r="E8" s="85" t="s">
        <v>180</v>
      </c>
      <c r="F8" s="85" t="s">
        <v>181</v>
      </c>
      <c r="G8" s="85"/>
      <c r="H8" s="85"/>
      <c r="I8" s="85"/>
      <c r="J8" s="85" t="s">
        <v>179</v>
      </c>
      <c r="K8" s="85" t="s">
        <v>180</v>
      </c>
      <c r="L8" s="85" t="s">
        <v>181</v>
      </c>
      <c r="M8" s="85"/>
    </row>
    <row r="9" ht="25.85" customHeight="1" spans="2:13">
      <c r="B9" s="86">
        <v>14</v>
      </c>
      <c r="C9" s="86"/>
      <c r="D9" s="86">
        <v>7</v>
      </c>
      <c r="E9" s="86"/>
      <c r="F9" s="86">
        <v>7</v>
      </c>
      <c r="G9" s="86">
        <v>7</v>
      </c>
      <c r="H9" s="87">
        <v>14</v>
      </c>
      <c r="I9" s="87"/>
      <c r="J9" s="87">
        <v>7</v>
      </c>
      <c r="K9" s="87"/>
      <c r="L9" s="87">
        <v>7</v>
      </c>
      <c r="M9" s="87">
        <v>7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12" sqref="B12:F12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3"/>
      <c r="B1" s="78" t="s">
        <v>182</v>
      </c>
      <c r="C1" s="76"/>
      <c r="D1" s="76"/>
      <c r="E1" s="76"/>
      <c r="F1" s="76"/>
    </row>
    <row r="2" ht="25" customHeight="1" spans="2:6">
      <c r="B2" s="79" t="s">
        <v>183</v>
      </c>
      <c r="C2" s="79"/>
      <c r="D2" s="79"/>
      <c r="E2" s="79"/>
      <c r="F2" s="79"/>
    </row>
    <row r="3" ht="26.7" customHeight="1" spans="2:6">
      <c r="B3" s="79"/>
      <c r="C3" s="79"/>
      <c r="D3" s="79"/>
      <c r="E3" s="79"/>
      <c r="F3" s="79"/>
    </row>
    <row r="4" ht="16.35" customHeight="1" spans="2:6">
      <c r="B4" s="76"/>
      <c r="C4" s="76"/>
      <c r="D4" s="76"/>
      <c r="E4" s="76"/>
      <c r="F4" s="76"/>
    </row>
    <row r="5" ht="21.55" customHeight="1" spans="2:6">
      <c r="B5" s="76"/>
      <c r="C5" s="76"/>
      <c r="D5" s="76"/>
      <c r="E5" s="76"/>
      <c r="F5" s="46" t="s">
        <v>2</v>
      </c>
    </row>
    <row r="6" ht="33.6" customHeight="1" spans="2:6">
      <c r="B6" s="80" t="s">
        <v>184</v>
      </c>
      <c r="C6" s="80" t="s">
        <v>185</v>
      </c>
      <c r="D6" s="80" t="s">
        <v>186</v>
      </c>
      <c r="E6" s="80"/>
      <c r="F6" s="80"/>
    </row>
    <row r="7" ht="31.05" customHeight="1" spans="2:6">
      <c r="B7" s="80"/>
      <c r="C7" s="80"/>
      <c r="D7" s="80" t="s">
        <v>187</v>
      </c>
      <c r="E7" s="80" t="s">
        <v>188</v>
      </c>
      <c r="F7" s="80" t="s">
        <v>189</v>
      </c>
    </row>
    <row r="8" ht="20.7" customHeight="1" spans="2:6">
      <c r="B8" s="81" t="s">
        <v>7</v>
      </c>
      <c r="C8" s="81"/>
      <c r="D8" s="44"/>
      <c r="E8" s="44"/>
      <c r="F8" s="44"/>
    </row>
    <row r="9" ht="16.35" customHeight="1" spans="2:6">
      <c r="B9" s="25"/>
      <c r="C9" s="82"/>
      <c r="D9" s="45"/>
      <c r="E9" s="45"/>
      <c r="F9" s="45"/>
    </row>
    <row r="10" ht="16.35" customHeight="1" spans="2:6">
      <c r="B10" s="83" t="s">
        <v>190</v>
      </c>
      <c r="C10" s="24" t="s">
        <v>190</v>
      </c>
      <c r="D10" s="45"/>
      <c r="E10" s="45"/>
      <c r="F10" s="45"/>
    </row>
    <row r="11" ht="16.35" customHeight="1" spans="2:6">
      <c r="B11" s="83" t="s">
        <v>191</v>
      </c>
      <c r="C11" s="24" t="s">
        <v>191</v>
      </c>
      <c r="D11" s="45"/>
      <c r="E11" s="45"/>
      <c r="F11" s="45"/>
    </row>
    <row r="12" ht="16.35" customHeight="1" spans="2:6">
      <c r="B12" s="13" t="s">
        <v>192</v>
      </c>
      <c r="C12" s="13"/>
      <c r="D12" s="13"/>
      <c r="E12" s="13"/>
      <c r="F12" s="13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2" sqref="C2:F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3"/>
      <c r="C1" s="14" t="s">
        <v>193</v>
      </c>
    </row>
    <row r="2" ht="16.35" customHeight="1" spans="3:6">
      <c r="C2" s="71" t="s">
        <v>194</v>
      </c>
      <c r="D2" s="71"/>
      <c r="E2" s="71"/>
      <c r="F2" s="71"/>
    </row>
    <row r="3" ht="16.35" customHeight="1" spans="3:6">
      <c r="C3" s="71"/>
      <c r="D3" s="71"/>
      <c r="E3" s="71"/>
      <c r="F3" s="71"/>
    </row>
    <row r="4" ht="16.35" customHeight="1"/>
    <row r="5" ht="23.25" customHeight="1" spans="6:6">
      <c r="F5" s="72" t="s">
        <v>2</v>
      </c>
    </row>
    <row r="6" ht="34.5" customHeight="1" spans="3:6">
      <c r="C6" s="73" t="s">
        <v>3</v>
      </c>
      <c r="D6" s="73"/>
      <c r="E6" s="73" t="s">
        <v>4</v>
      </c>
      <c r="F6" s="73"/>
    </row>
    <row r="7" ht="32.75" customHeight="1" spans="3:6">
      <c r="C7" s="73" t="s">
        <v>5</v>
      </c>
      <c r="D7" s="73" t="s">
        <v>6</v>
      </c>
      <c r="E7" s="73" t="s">
        <v>5</v>
      </c>
      <c r="F7" s="73" t="s">
        <v>6</v>
      </c>
    </row>
    <row r="8" ht="25" customHeight="1" spans="3:6">
      <c r="C8" s="74" t="s">
        <v>7</v>
      </c>
      <c r="D8" s="75">
        <v>1158.25</v>
      </c>
      <c r="E8" s="74" t="s">
        <v>7</v>
      </c>
      <c r="F8" s="75">
        <v>1158.25</v>
      </c>
    </row>
    <row r="9" ht="20.7" customHeight="1" spans="2:6">
      <c r="B9" s="76" t="s">
        <v>195</v>
      </c>
      <c r="C9" s="77" t="s">
        <v>13</v>
      </c>
      <c r="D9" s="75">
        <v>1158.25</v>
      </c>
      <c r="E9" s="77" t="s">
        <v>14</v>
      </c>
      <c r="F9" s="75">
        <v>426.01</v>
      </c>
    </row>
    <row r="10" ht="20.7" customHeight="1" spans="2:6">
      <c r="B10" s="76"/>
      <c r="C10" s="77" t="s">
        <v>15</v>
      </c>
      <c r="D10" s="75"/>
      <c r="E10" s="77" t="s">
        <v>16</v>
      </c>
      <c r="F10" s="75">
        <v>145.1</v>
      </c>
    </row>
    <row r="11" ht="20.7" customHeight="1" spans="2:6">
      <c r="B11" s="76"/>
      <c r="C11" s="77" t="s">
        <v>17</v>
      </c>
      <c r="D11" s="75"/>
      <c r="E11" s="77" t="s">
        <v>18</v>
      </c>
      <c r="F11" s="75">
        <v>37.36</v>
      </c>
    </row>
    <row r="12" ht="20.7" customHeight="1" spans="2:6">
      <c r="B12" s="76"/>
      <c r="C12" s="77" t="s">
        <v>196</v>
      </c>
      <c r="D12" s="75"/>
      <c r="E12" s="77" t="s">
        <v>19</v>
      </c>
      <c r="F12" s="75">
        <v>502.68</v>
      </c>
    </row>
    <row r="13" ht="20.7" customHeight="1" spans="2:6">
      <c r="B13" s="76"/>
      <c r="C13" s="77" t="s">
        <v>197</v>
      </c>
      <c r="D13" s="75"/>
      <c r="E13" s="77" t="s">
        <v>20</v>
      </c>
      <c r="F13" s="75">
        <v>37.8</v>
      </c>
    </row>
    <row r="14" ht="20.7" customHeight="1" spans="2:6">
      <c r="B14" s="76"/>
      <c r="C14" s="77" t="s">
        <v>198</v>
      </c>
      <c r="D14" s="75"/>
      <c r="E14" s="77" t="s">
        <v>199</v>
      </c>
      <c r="F14" s="75">
        <v>0.18</v>
      </c>
    </row>
    <row r="15" ht="20.7" customHeight="1" spans="2:6">
      <c r="B15" s="76"/>
      <c r="C15" s="77" t="s">
        <v>200</v>
      </c>
      <c r="D15" s="75"/>
      <c r="E15" s="77" t="s">
        <v>201</v>
      </c>
      <c r="F15" s="75">
        <v>9.12</v>
      </c>
    </row>
    <row r="16" ht="20.7" customHeight="1" spans="2:6">
      <c r="B16" s="76"/>
      <c r="C16" s="77" t="s">
        <v>202</v>
      </c>
      <c r="D16" s="75"/>
      <c r="E16" s="77"/>
      <c r="F16" s="75"/>
    </row>
    <row r="17" ht="20.7" customHeight="1" spans="2:6">
      <c r="B17" s="76"/>
      <c r="C17" s="77" t="s">
        <v>203</v>
      </c>
      <c r="D17" s="75"/>
      <c r="E17" s="77"/>
      <c r="F17" s="75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topLeftCell="A37" workbookViewId="0">
      <selection activeCell="A1" sqref="$A1:$XFD1048576"/>
    </sheetView>
  </sheetViews>
  <sheetFormatPr defaultColWidth="10" defaultRowHeight="15"/>
  <cols>
    <col min="1" max="1" width="0.408333333333333" style="1" customWidth="1"/>
    <col min="2" max="2" width="10.0416666666667" style="1" customWidth="1"/>
    <col min="3" max="3" width="29.9916666666667" style="1" customWidth="1"/>
    <col min="4" max="4" width="11.5333333333333" style="1" customWidth="1"/>
    <col min="5" max="5" width="9.76666666666667" style="1" customWidth="1"/>
    <col min="6" max="6" width="10.5833333333333" style="1" customWidth="1"/>
    <col min="7" max="7" width="11.125" style="1" customWidth="1"/>
    <col min="8" max="8" width="10.5833333333333" style="1" customWidth="1"/>
    <col min="9" max="9" width="10.8583333333333" style="1" customWidth="1"/>
    <col min="10" max="10" width="10.7166666666667" style="1" customWidth="1"/>
    <col min="11" max="11" width="10.45" style="1" customWidth="1"/>
    <col min="12" max="12" width="11.4" style="1" customWidth="1"/>
    <col min="13" max="13" width="11.5333333333333" style="1" customWidth="1"/>
    <col min="14" max="16384" width="10" style="1"/>
  </cols>
  <sheetData>
    <row r="1" ht="16.35" customHeight="1" spans="1:2">
      <c r="A1" s="2"/>
      <c r="B1" s="3" t="s">
        <v>204</v>
      </c>
    </row>
    <row r="2" ht="16.35" customHeight="1" spans="2:13">
      <c r="B2" s="27" t="s">
        <v>205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ht="16.35" customHeight="1" spans="2:1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ht="16.35" customHeight="1"/>
    <row r="5" ht="22.4" customHeight="1" spans="13:13">
      <c r="M5" s="70" t="s">
        <v>32</v>
      </c>
    </row>
    <row r="6" ht="36.2" customHeight="1" spans="2:13">
      <c r="B6" s="62" t="s">
        <v>206</v>
      </c>
      <c r="C6" s="62"/>
      <c r="D6" s="62" t="s">
        <v>207</v>
      </c>
      <c r="E6" s="63" t="s">
        <v>208</v>
      </c>
      <c r="F6" s="63" t="s">
        <v>209</v>
      </c>
      <c r="G6" s="63" t="s">
        <v>210</v>
      </c>
      <c r="H6" s="63" t="s">
        <v>211</v>
      </c>
      <c r="I6" s="63" t="s">
        <v>212</v>
      </c>
      <c r="J6" s="63" t="s">
        <v>213</v>
      </c>
      <c r="K6" s="63" t="s">
        <v>214</v>
      </c>
      <c r="L6" s="63" t="s">
        <v>215</v>
      </c>
      <c r="M6" s="63" t="s">
        <v>216</v>
      </c>
    </row>
    <row r="7" ht="30.15" customHeight="1" spans="2:13">
      <c r="B7" s="62" t="s">
        <v>217</v>
      </c>
      <c r="C7" s="62" t="s">
        <v>218</v>
      </c>
      <c r="D7" s="62"/>
      <c r="E7" s="63"/>
      <c r="F7" s="63"/>
      <c r="G7" s="63"/>
      <c r="H7" s="63"/>
      <c r="I7" s="63"/>
      <c r="J7" s="63"/>
      <c r="K7" s="63"/>
      <c r="L7" s="63"/>
      <c r="M7" s="63"/>
    </row>
    <row r="8" ht="20.7" customHeight="1" spans="2:13">
      <c r="B8" s="49" t="s">
        <v>40</v>
      </c>
      <c r="C8" s="49"/>
      <c r="D8" s="50">
        <f>1013.85+0.02+13.41+1.12+1.09+13.26+10+0.18+0.03+0.03+0.08+12.28+79.88+3.9+9.12</f>
        <v>1158.25</v>
      </c>
      <c r="E8" s="50">
        <f>1013.85+0.02+13.41+1.12+1.09+13.26+10+0.18+0.03+0.03+0.08+12.28+79.88+3.9+9.12</f>
        <v>1158.25</v>
      </c>
      <c r="F8" s="64"/>
      <c r="G8" s="64"/>
      <c r="H8" s="64"/>
      <c r="I8" s="64"/>
      <c r="J8" s="64"/>
      <c r="K8" s="64"/>
      <c r="L8" s="64"/>
      <c r="M8" s="64"/>
    </row>
    <row r="9" ht="20.7" customHeight="1" spans="2:13">
      <c r="B9" s="51" t="s">
        <v>41</v>
      </c>
      <c r="C9" s="52" t="s">
        <v>42</v>
      </c>
      <c r="D9" s="50">
        <f>412.58+0.02+13.41</f>
        <v>426.01</v>
      </c>
      <c r="E9" s="50">
        <f>412.58+0.02+13.41</f>
        <v>426.01</v>
      </c>
      <c r="F9" s="65"/>
      <c r="G9" s="65"/>
      <c r="H9" s="65"/>
      <c r="I9" s="65"/>
      <c r="J9" s="65"/>
      <c r="K9" s="65"/>
      <c r="L9" s="65"/>
      <c r="M9" s="65"/>
    </row>
    <row r="10" ht="18.1" customHeight="1" spans="2:13">
      <c r="B10" s="53" t="s">
        <v>43</v>
      </c>
      <c r="C10" s="54" t="s">
        <v>44</v>
      </c>
      <c r="D10" s="50">
        <f>11+0.02</f>
        <v>11.02</v>
      </c>
      <c r="E10" s="50">
        <f>11+0.02</f>
        <v>11.02</v>
      </c>
      <c r="F10" s="65"/>
      <c r="G10" s="65"/>
      <c r="H10" s="65"/>
      <c r="I10" s="65"/>
      <c r="J10" s="65"/>
      <c r="K10" s="65"/>
      <c r="L10" s="65"/>
      <c r="M10" s="65"/>
    </row>
    <row r="11" ht="19.8" customHeight="1" spans="2:13">
      <c r="B11" s="53" t="s">
        <v>45</v>
      </c>
      <c r="C11" s="54" t="s">
        <v>46</v>
      </c>
      <c r="D11" s="50">
        <v>11</v>
      </c>
      <c r="E11" s="50">
        <v>11</v>
      </c>
      <c r="F11" s="65"/>
      <c r="G11" s="65"/>
      <c r="H11" s="65"/>
      <c r="I11" s="65"/>
      <c r="J11" s="65"/>
      <c r="K11" s="65"/>
      <c r="L11" s="65"/>
      <c r="M11" s="65"/>
    </row>
    <row r="12" ht="18.1" customHeight="1" spans="2:13">
      <c r="B12" s="55">
        <v>2010199</v>
      </c>
      <c r="C12" s="33" t="s">
        <v>47</v>
      </c>
      <c r="D12" s="50">
        <v>0.02</v>
      </c>
      <c r="E12" s="50">
        <v>0.02</v>
      </c>
      <c r="F12" s="65"/>
      <c r="G12" s="65"/>
      <c r="H12" s="65"/>
      <c r="I12" s="65"/>
      <c r="J12" s="65"/>
      <c r="K12" s="65"/>
      <c r="L12" s="65"/>
      <c r="M12" s="65"/>
    </row>
    <row r="13" ht="19.8" customHeight="1" spans="2:13">
      <c r="B13" s="53" t="s">
        <v>48</v>
      </c>
      <c r="C13" s="54" t="s">
        <v>49</v>
      </c>
      <c r="D13" s="50">
        <f>368.59+13.41</f>
        <v>382</v>
      </c>
      <c r="E13" s="50">
        <f>368.59+13.41</f>
        <v>382</v>
      </c>
      <c r="F13" s="65"/>
      <c r="G13" s="65"/>
      <c r="H13" s="65"/>
      <c r="I13" s="65"/>
      <c r="J13" s="65"/>
      <c r="K13" s="65"/>
      <c r="L13" s="65"/>
      <c r="M13" s="65"/>
    </row>
    <row r="14" ht="18.1" customHeight="1" spans="2:13">
      <c r="B14" s="53" t="s">
        <v>50</v>
      </c>
      <c r="C14" s="54" t="s">
        <v>51</v>
      </c>
      <c r="D14" s="50">
        <f>368.59+13.41</f>
        <v>382</v>
      </c>
      <c r="E14" s="50">
        <f>368.59+13.41</f>
        <v>382</v>
      </c>
      <c r="F14" s="65"/>
      <c r="G14" s="65"/>
      <c r="H14" s="65"/>
      <c r="I14" s="65"/>
      <c r="J14" s="65"/>
      <c r="K14" s="65"/>
      <c r="L14" s="65"/>
      <c r="M14" s="65"/>
    </row>
    <row r="15" ht="19.8" customHeight="1" spans="2:13">
      <c r="B15" s="53" t="s">
        <v>52</v>
      </c>
      <c r="C15" s="54" t="s">
        <v>53</v>
      </c>
      <c r="D15" s="50">
        <v>8</v>
      </c>
      <c r="E15" s="50">
        <v>8</v>
      </c>
      <c r="F15" s="65"/>
      <c r="G15" s="65"/>
      <c r="H15" s="65"/>
      <c r="I15" s="65"/>
      <c r="J15" s="65"/>
      <c r="K15" s="65"/>
      <c r="L15" s="65"/>
      <c r="M15" s="65"/>
    </row>
    <row r="16" ht="18.1" customHeight="1" spans="2:13">
      <c r="B16" s="53" t="s">
        <v>54</v>
      </c>
      <c r="C16" s="54" t="s">
        <v>55</v>
      </c>
      <c r="D16" s="50">
        <v>8</v>
      </c>
      <c r="E16" s="50">
        <v>8</v>
      </c>
      <c r="F16" s="65"/>
      <c r="G16" s="65"/>
      <c r="H16" s="65"/>
      <c r="I16" s="65"/>
      <c r="J16" s="65"/>
      <c r="K16" s="65"/>
      <c r="L16" s="65"/>
      <c r="M16" s="65"/>
    </row>
    <row r="17" ht="19.8" customHeight="1" spans="2:13">
      <c r="B17" s="53" t="s">
        <v>56</v>
      </c>
      <c r="C17" s="54" t="s">
        <v>57</v>
      </c>
      <c r="D17" s="50">
        <v>24.99</v>
      </c>
      <c r="E17" s="50">
        <v>24.99</v>
      </c>
      <c r="F17" s="65"/>
      <c r="G17" s="65"/>
      <c r="H17" s="65"/>
      <c r="I17" s="65"/>
      <c r="J17" s="65"/>
      <c r="K17" s="65"/>
      <c r="L17" s="65"/>
      <c r="M17" s="65"/>
    </row>
    <row r="18" ht="20.7" customHeight="1" spans="2:13">
      <c r="B18" s="53" t="s">
        <v>58</v>
      </c>
      <c r="C18" s="54" t="s">
        <v>59</v>
      </c>
      <c r="D18" s="50">
        <v>24.99</v>
      </c>
      <c r="E18" s="50">
        <v>24.99</v>
      </c>
      <c r="F18" s="65"/>
      <c r="G18" s="65"/>
      <c r="H18" s="65"/>
      <c r="I18" s="65"/>
      <c r="J18" s="65"/>
      <c r="K18" s="65"/>
      <c r="L18" s="65"/>
      <c r="M18" s="65"/>
    </row>
    <row r="19" ht="18.1" customHeight="1" spans="2:13">
      <c r="B19" s="51" t="s">
        <v>60</v>
      </c>
      <c r="C19" s="52" t="s">
        <v>61</v>
      </c>
      <c r="D19" s="50">
        <f>129.63+1.12+1.09+13.26</f>
        <v>145.1</v>
      </c>
      <c r="E19" s="50">
        <f>129.63+1.12+1.09+13.26</f>
        <v>145.1</v>
      </c>
      <c r="F19" s="65"/>
      <c r="G19" s="65"/>
      <c r="H19" s="65"/>
      <c r="I19" s="65"/>
      <c r="J19" s="65"/>
      <c r="K19" s="65"/>
      <c r="L19" s="65"/>
      <c r="M19" s="65"/>
    </row>
    <row r="20" ht="19.8" customHeight="1" spans="2:13">
      <c r="B20" s="53" t="s">
        <v>62</v>
      </c>
      <c r="C20" s="54" t="s">
        <v>63</v>
      </c>
      <c r="D20" s="50"/>
      <c r="E20" s="50"/>
      <c r="F20" s="65"/>
      <c r="G20" s="65"/>
      <c r="H20" s="65"/>
      <c r="I20" s="65"/>
      <c r="J20" s="65"/>
      <c r="K20" s="65"/>
      <c r="L20" s="65"/>
      <c r="M20" s="65"/>
    </row>
    <row r="21" ht="19.8" customHeight="1" spans="2:13">
      <c r="B21" s="53" t="s">
        <v>64</v>
      </c>
      <c r="C21" s="54" t="s">
        <v>65</v>
      </c>
      <c r="D21" s="50"/>
      <c r="E21" s="50"/>
      <c r="F21" s="65"/>
      <c r="G21" s="65"/>
      <c r="H21" s="65"/>
      <c r="I21" s="65"/>
      <c r="J21" s="65"/>
      <c r="K21" s="65"/>
      <c r="L21" s="65"/>
      <c r="M21" s="65"/>
    </row>
    <row r="22" ht="19.8" customHeight="1" spans="2:13">
      <c r="B22" s="53" t="s">
        <v>66</v>
      </c>
      <c r="C22" s="54" t="s">
        <v>67</v>
      </c>
      <c r="D22" s="50">
        <f>122.83+1.12</f>
        <v>123.95</v>
      </c>
      <c r="E22" s="50">
        <f>122.83+1.12</f>
        <v>123.95</v>
      </c>
      <c r="F22" s="65"/>
      <c r="G22" s="65"/>
      <c r="H22" s="65"/>
      <c r="I22" s="65"/>
      <c r="J22" s="65"/>
      <c r="K22" s="65"/>
      <c r="L22" s="65"/>
      <c r="M22" s="65"/>
    </row>
    <row r="23" ht="18.1" customHeight="1" spans="2:13">
      <c r="B23" s="53" t="s">
        <v>68</v>
      </c>
      <c r="C23" s="54" t="s">
        <v>69</v>
      </c>
      <c r="D23" s="50">
        <f>57.16+1.12</f>
        <v>58.28</v>
      </c>
      <c r="E23" s="50">
        <f>57.16+1.12</f>
        <v>58.28</v>
      </c>
      <c r="F23" s="65"/>
      <c r="G23" s="65"/>
      <c r="H23" s="65"/>
      <c r="I23" s="65"/>
      <c r="J23" s="65"/>
      <c r="K23" s="65"/>
      <c r="L23" s="65"/>
      <c r="M23" s="65"/>
    </row>
    <row r="24" ht="19.8" customHeight="1" spans="2:13">
      <c r="B24" s="53" t="s">
        <v>70</v>
      </c>
      <c r="C24" s="54" t="s">
        <v>71</v>
      </c>
      <c r="D24" s="50">
        <v>43.78</v>
      </c>
      <c r="E24" s="50">
        <v>43.78</v>
      </c>
      <c r="F24" s="65"/>
      <c r="G24" s="65"/>
      <c r="H24" s="65"/>
      <c r="I24" s="65"/>
      <c r="J24" s="65"/>
      <c r="K24" s="65"/>
      <c r="L24" s="65"/>
      <c r="M24" s="65"/>
    </row>
    <row r="25" ht="20.7" customHeight="1" spans="2:13">
      <c r="B25" s="53" t="s">
        <v>72</v>
      </c>
      <c r="C25" s="54" t="s">
        <v>73</v>
      </c>
      <c r="D25" s="50">
        <v>21.89</v>
      </c>
      <c r="E25" s="50">
        <v>21.89</v>
      </c>
      <c r="F25" s="65"/>
      <c r="G25" s="65"/>
      <c r="H25" s="65"/>
      <c r="I25" s="65"/>
      <c r="J25" s="65"/>
      <c r="K25" s="65"/>
      <c r="L25" s="65"/>
      <c r="M25" s="65"/>
    </row>
    <row r="26" ht="18.1" customHeight="1" spans="2:13">
      <c r="B26" s="53" t="s">
        <v>74</v>
      </c>
      <c r="C26" s="54" t="s">
        <v>75</v>
      </c>
      <c r="D26" s="50">
        <v>1.09</v>
      </c>
      <c r="E26" s="50">
        <v>1.09</v>
      </c>
      <c r="F26" s="65"/>
      <c r="G26" s="65"/>
      <c r="H26" s="65"/>
      <c r="I26" s="65"/>
      <c r="J26" s="65"/>
      <c r="K26" s="65"/>
      <c r="L26" s="65"/>
      <c r="M26" s="65"/>
    </row>
    <row r="27" ht="19.8" customHeight="1" spans="2:13">
      <c r="B27" s="53" t="s">
        <v>76</v>
      </c>
      <c r="C27" s="54" t="s">
        <v>77</v>
      </c>
      <c r="D27" s="50">
        <v>1.09</v>
      </c>
      <c r="E27" s="50">
        <v>1.09</v>
      </c>
      <c r="F27" s="65"/>
      <c r="G27" s="65"/>
      <c r="H27" s="65"/>
      <c r="I27" s="65"/>
      <c r="J27" s="65"/>
      <c r="K27" s="65"/>
      <c r="L27" s="65"/>
      <c r="M27" s="65"/>
    </row>
    <row r="28" ht="19.8" customHeight="1" spans="2:13">
      <c r="B28" s="55">
        <v>20820</v>
      </c>
      <c r="C28" s="33" t="s">
        <v>78</v>
      </c>
      <c r="D28" s="50">
        <v>13.26</v>
      </c>
      <c r="E28" s="50">
        <v>13.26</v>
      </c>
      <c r="F28" s="65"/>
      <c r="G28" s="65"/>
      <c r="H28" s="65"/>
      <c r="I28" s="65"/>
      <c r="J28" s="65"/>
      <c r="K28" s="65"/>
      <c r="L28" s="65"/>
      <c r="M28" s="65"/>
    </row>
    <row r="29" ht="19.8" customHeight="1" spans="2:13">
      <c r="B29" s="55">
        <v>2082001</v>
      </c>
      <c r="C29" s="33" t="s">
        <v>79</v>
      </c>
      <c r="D29" s="50">
        <v>13.26</v>
      </c>
      <c r="E29" s="50">
        <v>13.26</v>
      </c>
      <c r="F29" s="65"/>
      <c r="G29" s="65"/>
      <c r="H29" s="65"/>
      <c r="I29" s="65"/>
      <c r="J29" s="65"/>
      <c r="K29" s="65"/>
      <c r="L29" s="65"/>
      <c r="M29" s="65"/>
    </row>
    <row r="30" ht="19.8" customHeight="1" spans="2:13">
      <c r="B30" s="53" t="s">
        <v>80</v>
      </c>
      <c r="C30" s="54" t="s">
        <v>81</v>
      </c>
      <c r="D30" s="50">
        <v>6.8</v>
      </c>
      <c r="E30" s="50">
        <v>6.8</v>
      </c>
      <c r="F30" s="65"/>
      <c r="G30" s="65"/>
      <c r="H30" s="65"/>
      <c r="I30" s="65"/>
      <c r="J30" s="65"/>
      <c r="K30" s="65"/>
      <c r="L30" s="65"/>
      <c r="M30" s="65"/>
    </row>
    <row r="31" ht="19.8" customHeight="1" spans="2:13">
      <c r="B31" s="53" t="s">
        <v>82</v>
      </c>
      <c r="C31" s="54" t="s">
        <v>83</v>
      </c>
      <c r="D31" s="50">
        <v>6.8</v>
      </c>
      <c r="E31" s="66">
        <v>6.8</v>
      </c>
      <c r="F31" s="67"/>
      <c r="G31" s="67"/>
      <c r="H31" s="67"/>
      <c r="I31" s="67"/>
      <c r="J31" s="67"/>
      <c r="K31" s="67"/>
      <c r="L31" s="67"/>
      <c r="M31" s="67"/>
    </row>
    <row r="32" ht="19.8" customHeight="1" spans="2:13">
      <c r="B32" s="53" t="s">
        <v>84</v>
      </c>
      <c r="C32" s="54" t="s">
        <v>85</v>
      </c>
      <c r="D32" s="50"/>
      <c r="E32" s="68"/>
      <c r="F32" s="69"/>
      <c r="G32" s="69"/>
      <c r="H32" s="69"/>
      <c r="I32" s="69"/>
      <c r="J32" s="69"/>
      <c r="K32" s="69"/>
      <c r="L32" s="69"/>
      <c r="M32" s="69"/>
    </row>
    <row r="33" ht="19.8" customHeight="1" spans="2:13">
      <c r="B33" s="53" t="s">
        <v>86</v>
      </c>
      <c r="C33" s="54" t="s">
        <v>87</v>
      </c>
      <c r="D33" s="50"/>
      <c r="E33" s="68"/>
      <c r="F33" s="69"/>
      <c r="G33" s="69"/>
      <c r="H33" s="69"/>
      <c r="I33" s="69"/>
      <c r="J33" s="69"/>
      <c r="K33" s="69"/>
      <c r="L33" s="69"/>
      <c r="M33" s="69"/>
    </row>
    <row r="34" ht="19.8" customHeight="1" spans="2:13">
      <c r="B34" s="51" t="s">
        <v>88</v>
      </c>
      <c r="C34" s="52" t="s">
        <v>89</v>
      </c>
      <c r="D34" s="50">
        <f>27.36+10</f>
        <v>37.36</v>
      </c>
      <c r="E34" s="68">
        <f>27.36+10</f>
        <v>37.36</v>
      </c>
      <c r="F34" s="58"/>
      <c r="G34" s="58"/>
      <c r="H34" s="58"/>
      <c r="I34" s="58"/>
      <c r="J34" s="58"/>
      <c r="K34" s="58"/>
      <c r="L34" s="58"/>
      <c r="M34" s="58"/>
    </row>
    <row r="35" ht="19.8" customHeight="1" spans="2:13">
      <c r="B35" s="53" t="s">
        <v>90</v>
      </c>
      <c r="C35" s="54" t="s">
        <v>91</v>
      </c>
      <c r="D35" s="50">
        <v>27.36</v>
      </c>
      <c r="E35" s="68">
        <v>27.36</v>
      </c>
      <c r="F35" s="58"/>
      <c r="G35" s="58"/>
      <c r="H35" s="58"/>
      <c r="I35" s="58"/>
      <c r="J35" s="58"/>
      <c r="K35" s="58"/>
      <c r="L35" s="58"/>
      <c r="M35" s="58"/>
    </row>
    <row r="36" ht="19.8" customHeight="1" spans="2:13">
      <c r="B36" s="53" t="s">
        <v>92</v>
      </c>
      <c r="C36" s="54" t="s">
        <v>93</v>
      </c>
      <c r="D36" s="50">
        <v>27.36</v>
      </c>
      <c r="E36" s="68">
        <v>27.36</v>
      </c>
      <c r="F36" s="58"/>
      <c r="G36" s="58"/>
      <c r="H36" s="58"/>
      <c r="I36" s="58"/>
      <c r="J36" s="58"/>
      <c r="K36" s="58"/>
      <c r="L36" s="58"/>
      <c r="M36" s="58"/>
    </row>
    <row r="37" ht="19.8" customHeight="1" spans="2:13">
      <c r="B37" s="55">
        <v>21015</v>
      </c>
      <c r="C37" s="33" t="s">
        <v>94</v>
      </c>
      <c r="D37" s="50">
        <v>10</v>
      </c>
      <c r="E37" s="68">
        <v>10</v>
      </c>
      <c r="F37" s="58"/>
      <c r="G37" s="58"/>
      <c r="H37" s="58"/>
      <c r="I37" s="58"/>
      <c r="J37" s="58"/>
      <c r="K37" s="58"/>
      <c r="L37" s="58"/>
      <c r="M37" s="58"/>
    </row>
    <row r="38" ht="19.8" customHeight="1" spans="2:13">
      <c r="B38" s="55">
        <v>2101505</v>
      </c>
      <c r="C38" s="33" t="s">
        <v>94</v>
      </c>
      <c r="D38" s="50">
        <v>10</v>
      </c>
      <c r="E38" s="68">
        <v>10</v>
      </c>
      <c r="F38" s="58"/>
      <c r="G38" s="58"/>
      <c r="H38" s="58"/>
      <c r="I38" s="58"/>
      <c r="J38" s="58"/>
      <c r="K38" s="58"/>
      <c r="L38" s="58"/>
      <c r="M38" s="58"/>
    </row>
    <row r="39" ht="19.8" customHeight="1" spans="2:13">
      <c r="B39" s="60">
        <v>211</v>
      </c>
      <c r="C39" s="33" t="s">
        <v>95</v>
      </c>
      <c r="D39" s="50">
        <v>0.18</v>
      </c>
      <c r="E39" s="68">
        <v>0.18</v>
      </c>
      <c r="F39" s="58"/>
      <c r="G39" s="58"/>
      <c r="H39" s="58"/>
      <c r="I39" s="58"/>
      <c r="J39" s="58"/>
      <c r="K39" s="58"/>
      <c r="L39" s="58"/>
      <c r="M39" s="58"/>
    </row>
    <row r="40" ht="19.8" customHeight="1" spans="2:13">
      <c r="B40" s="55">
        <v>21104</v>
      </c>
      <c r="C40" s="33" t="s">
        <v>96</v>
      </c>
      <c r="D40" s="50">
        <v>0.18</v>
      </c>
      <c r="E40" s="68">
        <v>0.18</v>
      </c>
      <c r="F40" s="58"/>
      <c r="G40" s="58"/>
      <c r="H40" s="58"/>
      <c r="I40" s="58"/>
      <c r="J40" s="58"/>
      <c r="K40" s="58"/>
      <c r="L40" s="58"/>
      <c r="M40" s="58"/>
    </row>
    <row r="41" ht="19.8" customHeight="1" spans="2:13">
      <c r="B41" s="55">
        <v>2110401</v>
      </c>
      <c r="C41" s="33" t="s">
        <v>97</v>
      </c>
      <c r="D41" s="50">
        <v>0.18</v>
      </c>
      <c r="E41" s="68">
        <v>0.18</v>
      </c>
      <c r="F41" s="58"/>
      <c r="G41" s="58"/>
      <c r="H41" s="58"/>
      <c r="I41" s="58"/>
      <c r="J41" s="58"/>
      <c r="K41" s="58"/>
      <c r="L41" s="58"/>
      <c r="M41" s="58"/>
    </row>
    <row r="42" ht="19.8" customHeight="1" spans="2:13">
      <c r="B42" s="51" t="s">
        <v>98</v>
      </c>
      <c r="C42" s="52" t="s">
        <v>99</v>
      </c>
      <c r="D42" s="50">
        <f>406.48+0.03+0.03+0.08+12.28+79.88+3.9</f>
        <v>502.68</v>
      </c>
      <c r="E42" s="68">
        <f>406.48+0.03+0.03+0.08+12.28+79.88+3.9</f>
        <v>502.68</v>
      </c>
      <c r="F42" s="58"/>
      <c r="G42" s="58"/>
      <c r="H42" s="58"/>
      <c r="I42" s="58"/>
      <c r="J42" s="58"/>
      <c r="K42" s="58"/>
      <c r="L42" s="58"/>
      <c r="M42" s="58"/>
    </row>
    <row r="43" ht="19.8" customHeight="1" spans="2:13">
      <c r="B43" s="51">
        <v>21301</v>
      </c>
      <c r="C43" s="52" t="s">
        <v>100</v>
      </c>
      <c r="D43" s="50">
        <v>0.03</v>
      </c>
      <c r="E43" s="68">
        <v>0.03</v>
      </c>
      <c r="F43" s="58"/>
      <c r="G43" s="58"/>
      <c r="H43" s="58"/>
      <c r="I43" s="58"/>
      <c r="J43" s="58"/>
      <c r="K43" s="58"/>
      <c r="L43" s="58"/>
      <c r="M43" s="58"/>
    </row>
    <row r="44" ht="19.8" customHeight="1" spans="2:13">
      <c r="B44" s="51">
        <v>2130108</v>
      </c>
      <c r="C44" s="52" t="s">
        <v>100</v>
      </c>
      <c r="D44" s="50">
        <v>0.03</v>
      </c>
      <c r="E44" s="68">
        <v>0.03</v>
      </c>
      <c r="F44" s="58"/>
      <c r="G44" s="58"/>
      <c r="H44" s="58"/>
      <c r="I44" s="58"/>
      <c r="J44" s="58"/>
      <c r="K44" s="58"/>
      <c r="L44" s="58"/>
      <c r="M44" s="58"/>
    </row>
    <row r="45" ht="19.8" customHeight="1" spans="2:13">
      <c r="B45" s="51">
        <v>2130122</v>
      </c>
      <c r="C45" s="52" t="s">
        <v>101</v>
      </c>
      <c r="D45" s="50">
        <v>0.03</v>
      </c>
      <c r="E45" s="68">
        <v>0.03</v>
      </c>
      <c r="F45" s="58"/>
      <c r="G45" s="58"/>
      <c r="H45" s="58"/>
      <c r="I45" s="58"/>
      <c r="J45" s="58"/>
      <c r="K45" s="58"/>
      <c r="L45" s="58"/>
      <c r="M45" s="58"/>
    </row>
    <row r="46" ht="19.8" customHeight="1" spans="2:13">
      <c r="B46" s="51">
        <v>2130153</v>
      </c>
      <c r="C46" s="52" t="s">
        <v>102</v>
      </c>
      <c r="D46" s="50">
        <v>0.08</v>
      </c>
      <c r="E46" s="68">
        <v>0.08</v>
      </c>
      <c r="F46" s="58"/>
      <c r="G46" s="58"/>
      <c r="H46" s="58"/>
      <c r="I46" s="58"/>
      <c r="J46" s="58"/>
      <c r="K46" s="58"/>
      <c r="L46" s="58"/>
      <c r="M46" s="58"/>
    </row>
    <row r="47" ht="19.8" customHeight="1" spans="2:13">
      <c r="B47" s="53" t="s">
        <v>103</v>
      </c>
      <c r="C47" s="54" t="s">
        <v>104</v>
      </c>
      <c r="D47" s="50">
        <v>12.28</v>
      </c>
      <c r="E47" s="68">
        <v>12.28</v>
      </c>
      <c r="F47" s="58"/>
      <c r="G47" s="58"/>
      <c r="H47" s="58"/>
      <c r="I47" s="58"/>
      <c r="J47" s="58"/>
      <c r="K47" s="58"/>
      <c r="L47" s="58"/>
      <c r="M47" s="58"/>
    </row>
    <row r="48" ht="19.8" customHeight="1" spans="2:13">
      <c r="B48" s="55">
        <v>2130504</v>
      </c>
      <c r="C48" s="33" t="s">
        <v>105</v>
      </c>
      <c r="D48" s="50">
        <v>12.28</v>
      </c>
      <c r="E48" s="68">
        <v>12.28</v>
      </c>
      <c r="F48" s="58"/>
      <c r="G48" s="58"/>
      <c r="H48" s="58"/>
      <c r="I48" s="58"/>
      <c r="J48" s="58"/>
      <c r="K48" s="58"/>
      <c r="L48" s="58"/>
      <c r="M48" s="58"/>
    </row>
    <row r="49" ht="19.8" customHeight="1" spans="2:13">
      <c r="B49" s="55">
        <v>2130505</v>
      </c>
      <c r="C49" s="33" t="s">
        <v>106</v>
      </c>
      <c r="D49" s="50">
        <v>79.88</v>
      </c>
      <c r="E49" s="68">
        <v>79.88</v>
      </c>
      <c r="F49" s="58"/>
      <c r="G49" s="58"/>
      <c r="H49" s="58"/>
      <c r="I49" s="58"/>
      <c r="J49" s="58"/>
      <c r="K49" s="58"/>
      <c r="L49" s="58"/>
      <c r="M49" s="58"/>
    </row>
    <row r="50" ht="19.8" customHeight="1" spans="2:13">
      <c r="B50" s="53" t="s">
        <v>107</v>
      </c>
      <c r="C50" s="54" t="s">
        <v>108</v>
      </c>
      <c r="D50" s="50">
        <f>E50+F50</f>
        <v>0</v>
      </c>
      <c r="E50" s="68">
        <f>F50+G50</f>
        <v>0</v>
      </c>
      <c r="F50" s="58"/>
      <c r="G50" s="58"/>
      <c r="H50" s="58"/>
      <c r="I50" s="58"/>
      <c r="J50" s="58"/>
      <c r="K50" s="58"/>
      <c r="L50" s="58"/>
      <c r="M50" s="58"/>
    </row>
    <row r="51" ht="19.8" customHeight="1" spans="2:13">
      <c r="B51" s="53" t="s">
        <v>109</v>
      </c>
      <c r="C51" s="54" t="s">
        <v>110</v>
      </c>
      <c r="D51" s="50">
        <v>406.48</v>
      </c>
      <c r="E51" s="68">
        <v>406.48</v>
      </c>
      <c r="F51" s="58"/>
      <c r="G51" s="58"/>
      <c r="H51" s="58"/>
      <c r="I51" s="58"/>
      <c r="J51" s="58"/>
      <c r="K51" s="58"/>
      <c r="L51" s="58"/>
      <c r="M51" s="58"/>
    </row>
    <row r="52" ht="19.8" customHeight="1" spans="2:13">
      <c r="B52" s="53" t="s">
        <v>111</v>
      </c>
      <c r="C52" s="54" t="s">
        <v>112</v>
      </c>
      <c r="D52" s="50">
        <v>406.48</v>
      </c>
      <c r="E52" s="68">
        <v>406.48</v>
      </c>
      <c r="F52" s="58"/>
      <c r="G52" s="58"/>
      <c r="H52" s="58"/>
      <c r="I52" s="58"/>
      <c r="J52" s="58"/>
      <c r="K52" s="58"/>
      <c r="L52" s="58"/>
      <c r="M52" s="58"/>
    </row>
    <row r="53" ht="19.8" customHeight="1" spans="2:13">
      <c r="B53" s="51" t="s">
        <v>113</v>
      </c>
      <c r="C53" s="52" t="s">
        <v>114</v>
      </c>
      <c r="D53" s="50">
        <v>37.8</v>
      </c>
      <c r="E53" s="68">
        <v>37.8</v>
      </c>
      <c r="F53" s="58"/>
      <c r="G53" s="58"/>
      <c r="H53" s="58"/>
      <c r="I53" s="58"/>
      <c r="J53" s="58"/>
      <c r="K53" s="58"/>
      <c r="L53" s="58"/>
      <c r="M53" s="58"/>
    </row>
    <row r="54" ht="19.8" customHeight="1" spans="2:13">
      <c r="B54" s="53" t="s">
        <v>115</v>
      </c>
      <c r="C54" s="54" t="s">
        <v>116</v>
      </c>
      <c r="D54" s="50">
        <v>37.8</v>
      </c>
      <c r="E54" s="68">
        <v>37.8</v>
      </c>
      <c r="F54" s="58"/>
      <c r="G54" s="58"/>
      <c r="H54" s="58"/>
      <c r="I54" s="58"/>
      <c r="J54" s="58"/>
      <c r="K54" s="58"/>
      <c r="L54" s="58"/>
      <c r="M54" s="58"/>
    </row>
    <row r="55" ht="19.8" customHeight="1" spans="2:13">
      <c r="B55" s="53" t="s">
        <v>117</v>
      </c>
      <c r="C55" s="54" t="s">
        <v>118</v>
      </c>
      <c r="D55" s="50">
        <v>37.8</v>
      </c>
      <c r="E55" s="68">
        <v>37.8</v>
      </c>
      <c r="F55" s="58"/>
      <c r="G55" s="58"/>
      <c r="H55" s="58"/>
      <c r="I55" s="58"/>
      <c r="J55" s="58"/>
      <c r="K55" s="58"/>
      <c r="L55" s="58"/>
      <c r="M55" s="58"/>
    </row>
    <row r="56" ht="19.8" customHeight="1" spans="2:13">
      <c r="B56" s="60">
        <v>224</v>
      </c>
      <c r="C56" s="33" t="s">
        <v>119</v>
      </c>
      <c r="D56" s="50">
        <v>9.12</v>
      </c>
      <c r="E56" s="68">
        <v>9.12</v>
      </c>
      <c r="F56" s="58"/>
      <c r="G56" s="58"/>
      <c r="H56" s="58"/>
      <c r="I56" s="58"/>
      <c r="J56" s="58"/>
      <c r="K56" s="58"/>
      <c r="L56" s="58"/>
      <c r="M56" s="58"/>
    </row>
    <row r="57" ht="19.8" customHeight="1" spans="2:13">
      <c r="B57" s="55">
        <v>22407</v>
      </c>
      <c r="C57" s="33" t="s">
        <v>120</v>
      </c>
      <c r="D57" s="50">
        <v>9.12</v>
      </c>
      <c r="E57" s="68">
        <v>9.12</v>
      </c>
      <c r="F57" s="58"/>
      <c r="G57" s="58"/>
      <c r="H57" s="58"/>
      <c r="I57" s="58"/>
      <c r="J57" s="58"/>
      <c r="K57" s="58"/>
      <c r="L57" s="58"/>
      <c r="M57" s="58"/>
    </row>
    <row r="58" ht="19.8" customHeight="1" spans="2:13">
      <c r="B58" s="55">
        <v>2240703</v>
      </c>
      <c r="C58" s="33" t="s">
        <v>121</v>
      </c>
      <c r="D58" s="50">
        <v>9.12</v>
      </c>
      <c r="E58" s="68">
        <v>9.12</v>
      </c>
      <c r="F58" s="58"/>
      <c r="G58" s="58"/>
      <c r="H58" s="58"/>
      <c r="I58" s="58"/>
      <c r="J58" s="58"/>
      <c r="K58" s="58"/>
      <c r="L58" s="58"/>
      <c r="M58" s="5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opLeftCell="A15" workbookViewId="0">
      <selection activeCell="A1" sqref="$A1:$XFD1048576"/>
    </sheetView>
  </sheetViews>
  <sheetFormatPr defaultColWidth="10" defaultRowHeight="15" outlineLevelCol="5"/>
  <cols>
    <col min="1" max="1" width="0.541666666666667" style="1" customWidth="1"/>
    <col min="2" max="2" width="16.2833333333333" style="1" customWidth="1"/>
    <col min="3" max="3" width="27.95" style="1" customWidth="1"/>
    <col min="4" max="4" width="17.9083333333333" style="1" customWidth="1"/>
    <col min="5" max="5" width="17.3666666666667" style="1" customWidth="1"/>
    <col min="6" max="6" width="15.4666666666667" style="1" customWidth="1"/>
    <col min="7" max="16384" width="10" style="1"/>
  </cols>
  <sheetData>
    <row r="1" ht="16.35" customHeight="1" spans="1:2">
      <c r="A1" s="2"/>
      <c r="B1" s="3" t="s">
        <v>219</v>
      </c>
    </row>
    <row r="2" ht="16.35" customHeight="1" spans="2:6">
      <c r="B2" s="27" t="s">
        <v>220</v>
      </c>
      <c r="C2" s="27"/>
      <c r="D2" s="27"/>
      <c r="E2" s="27"/>
      <c r="F2" s="27"/>
    </row>
    <row r="3" ht="16.35" customHeight="1" spans="2:6">
      <c r="B3" s="27"/>
      <c r="C3" s="27"/>
      <c r="D3" s="27"/>
      <c r="E3" s="27"/>
      <c r="F3" s="27"/>
    </row>
    <row r="4" ht="16.35" customHeight="1" spans="2:6">
      <c r="B4" s="47"/>
      <c r="C4" s="47"/>
      <c r="D4" s="47"/>
      <c r="E4" s="47"/>
      <c r="F4" s="47"/>
    </row>
    <row r="5" ht="18.95" customHeight="1" spans="2:6">
      <c r="B5" s="47"/>
      <c r="C5" s="47"/>
      <c r="D5" s="47"/>
      <c r="E5" s="47"/>
      <c r="F5" s="28" t="s">
        <v>32</v>
      </c>
    </row>
    <row r="6" ht="31.9" customHeight="1" spans="2:6">
      <c r="B6" s="48" t="s">
        <v>221</v>
      </c>
      <c r="C6" s="48" t="s">
        <v>222</v>
      </c>
      <c r="D6" s="48" t="s">
        <v>223</v>
      </c>
      <c r="E6" s="48" t="s">
        <v>224</v>
      </c>
      <c r="F6" s="48" t="s">
        <v>225</v>
      </c>
    </row>
    <row r="7" ht="23.25" customHeight="1" spans="2:6">
      <c r="B7" s="49" t="s">
        <v>40</v>
      </c>
      <c r="C7" s="49"/>
      <c r="D7" s="50">
        <f>1013.85+0.02+13.41+1.12+1.09+13.26+10+0.18+0.03+0.03+0.08+12.28+79.88+3.9+9.12</f>
        <v>1158.25</v>
      </c>
      <c r="E7" s="50">
        <f>556.58+13.41+1.12+1.09+2.64</f>
        <v>574.84</v>
      </c>
      <c r="F7" s="50">
        <f>457.27+0.02+0.18+10+13.26+0.03+0.03+0.08+12.28+79.88+1.26+9.12</f>
        <v>583.41</v>
      </c>
    </row>
    <row r="8" ht="21.55" customHeight="1" spans="2:6">
      <c r="B8" s="51" t="s">
        <v>41</v>
      </c>
      <c r="C8" s="52" t="s">
        <v>42</v>
      </c>
      <c r="D8" s="50">
        <f>412.58+0.02+13.41</f>
        <v>426.01</v>
      </c>
      <c r="E8" s="50">
        <f t="shared" ref="E8:E13" si="0">368.59+13.41</f>
        <v>382</v>
      </c>
      <c r="F8" s="50">
        <f>43.99+0.02</f>
        <v>44.01</v>
      </c>
    </row>
    <row r="9" ht="20.7" customHeight="1" spans="2:6">
      <c r="B9" s="53" t="s">
        <v>43</v>
      </c>
      <c r="C9" s="54" t="s">
        <v>44</v>
      </c>
      <c r="D9" s="50">
        <f>11+0.02</f>
        <v>11.02</v>
      </c>
      <c r="E9" s="50"/>
      <c r="F9" s="50">
        <f>11+0.02</f>
        <v>11.02</v>
      </c>
    </row>
    <row r="10" ht="20.7" customHeight="1" spans="2:6">
      <c r="B10" s="53" t="s">
        <v>45</v>
      </c>
      <c r="C10" s="54" t="s">
        <v>46</v>
      </c>
      <c r="D10" s="50">
        <v>11</v>
      </c>
      <c r="E10" s="50"/>
      <c r="F10" s="50">
        <v>11</v>
      </c>
    </row>
    <row r="11" ht="20.7" customHeight="1" spans="2:6">
      <c r="B11" s="55">
        <v>2010199</v>
      </c>
      <c r="C11" s="33" t="s">
        <v>47</v>
      </c>
      <c r="D11" s="50">
        <v>0.02</v>
      </c>
      <c r="E11" s="50"/>
      <c r="F11" s="50">
        <v>0.02</v>
      </c>
    </row>
    <row r="12" ht="20.7" customHeight="1" spans="2:6">
      <c r="B12" s="53" t="s">
        <v>48</v>
      </c>
      <c r="C12" s="54" t="s">
        <v>49</v>
      </c>
      <c r="D12" s="50">
        <f>368.59+13.41</f>
        <v>382</v>
      </c>
      <c r="E12" s="50">
        <f t="shared" si="0"/>
        <v>382</v>
      </c>
      <c r="F12" s="50"/>
    </row>
    <row r="13" ht="20.7" customHeight="1" spans="2:6">
      <c r="B13" s="53" t="s">
        <v>50</v>
      </c>
      <c r="C13" s="54" t="s">
        <v>51</v>
      </c>
      <c r="D13" s="50">
        <f>368.59+13.41</f>
        <v>382</v>
      </c>
      <c r="E13" s="50">
        <f t="shared" si="0"/>
        <v>382</v>
      </c>
      <c r="F13" s="50"/>
    </row>
    <row r="14" ht="20.7" customHeight="1" spans="2:6">
      <c r="B14" s="53" t="s">
        <v>52</v>
      </c>
      <c r="C14" s="54" t="s">
        <v>53</v>
      </c>
      <c r="D14" s="50">
        <v>8</v>
      </c>
      <c r="E14" s="50"/>
      <c r="F14" s="50">
        <v>8</v>
      </c>
    </row>
    <row r="15" ht="20.7" customHeight="1" spans="2:6">
      <c r="B15" s="53" t="s">
        <v>54</v>
      </c>
      <c r="C15" s="54" t="s">
        <v>55</v>
      </c>
      <c r="D15" s="50">
        <v>8</v>
      </c>
      <c r="E15" s="50"/>
      <c r="F15" s="50">
        <v>8</v>
      </c>
    </row>
    <row r="16" ht="20.7" customHeight="1" spans="2:6">
      <c r="B16" s="53" t="s">
        <v>56</v>
      </c>
      <c r="C16" s="54" t="s">
        <v>57</v>
      </c>
      <c r="D16" s="50">
        <v>24.99</v>
      </c>
      <c r="E16" s="50"/>
      <c r="F16" s="50">
        <v>24.99</v>
      </c>
    </row>
    <row r="17" ht="21.55" customHeight="1" spans="2:6">
      <c r="B17" s="53" t="s">
        <v>58</v>
      </c>
      <c r="C17" s="54" t="s">
        <v>59</v>
      </c>
      <c r="D17" s="50">
        <v>24.99</v>
      </c>
      <c r="E17" s="50"/>
      <c r="F17" s="50">
        <v>24.99</v>
      </c>
    </row>
    <row r="18" ht="20.7" customHeight="1" spans="2:6">
      <c r="B18" s="51" t="s">
        <v>60</v>
      </c>
      <c r="C18" s="52" t="s">
        <v>61</v>
      </c>
      <c r="D18" s="50">
        <f>129.63+1.12+1.09+13.26</f>
        <v>145.1</v>
      </c>
      <c r="E18" s="50">
        <f>122.83+1.12+1.09</f>
        <v>125.04</v>
      </c>
      <c r="F18" s="50">
        <f>6.8+13.26</f>
        <v>20.06</v>
      </c>
    </row>
    <row r="19" ht="20.7" customHeight="1" spans="2:6">
      <c r="B19" s="53" t="s">
        <v>62</v>
      </c>
      <c r="C19" s="54" t="s">
        <v>63</v>
      </c>
      <c r="D19" s="50"/>
      <c r="E19" s="50"/>
      <c r="F19" s="50"/>
    </row>
    <row r="20" ht="20.7" customHeight="1" spans="2:6">
      <c r="B20" s="53" t="s">
        <v>64</v>
      </c>
      <c r="C20" s="54" t="s">
        <v>65</v>
      </c>
      <c r="D20" s="50"/>
      <c r="E20" s="50"/>
      <c r="F20" s="50"/>
    </row>
    <row r="21" ht="20.7" customHeight="1" spans="2:6">
      <c r="B21" s="53" t="s">
        <v>66</v>
      </c>
      <c r="C21" s="54" t="s">
        <v>67</v>
      </c>
      <c r="D21" s="50">
        <f>122.83+1.12</f>
        <v>123.95</v>
      </c>
      <c r="E21" s="50">
        <f>122.83+1.12</f>
        <v>123.95</v>
      </c>
      <c r="F21" s="50"/>
    </row>
    <row r="22" ht="20.7" customHeight="1" spans="2:6">
      <c r="B22" s="53" t="s">
        <v>68</v>
      </c>
      <c r="C22" s="54" t="s">
        <v>69</v>
      </c>
      <c r="D22" s="50">
        <f>57.16+1.12</f>
        <v>58.28</v>
      </c>
      <c r="E22" s="50">
        <f>57.16+1.12</f>
        <v>58.28</v>
      </c>
      <c r="F22" s="50"/>
    </row>
    <row r="23" ht="20.7" customHeight="1" spans="2:6">
      <c r="B23" s="53" t="s">
        <v>70</v>
      </c>
      <c r="C23" s="54" t="s">
        <v>71</v>
      </c>
      <c r="D23" s="50">
        <v>43.78</v>
      </c>
      <c r="E23" s="50">
        <v>43.78</v>
      </c>
      <c r="F23" s="50"/>
    </row>
    <row r="24" ht="21.55" customHeight="1" spans="2:6">
      <c r="B24" s="53" t="s">
        <v>72</v>
      </c>
      <c r="C24" s="54" t="s">
        <v>73</v>
      </c>
      <c r="D24" s="50">
        <v>21.89</v>
      </c>
      <c r="E24" s="50">
        <v>21.89</v>
      </c>
      <c r="F24" s="50"/>
    </row>
    <row r="25" ht="20.7" customHeight="1" spans="2:6">
      <c r="B25" s="53" t="s">
        <v>74</v>
      </c>
      <c r="C25" s="54" t="s">
        <v>75</v>
      </c>
      <c r="D25" s="50">
        <v>1.09</v>
      </c>
      <c r="E25" s="50">
        <v>1.09</v>
      </c>
      <c r="F25" s="50"/>
    </row>
    <row r="26" ht="20.7" customHeight="1" spans="2:6">
      <c r="B26" s="53" t="s">
        <v>76</v>
      </c>
      <c r="C26" s="54" t="s">
        <v>77</v>
      </c>
      <c r="D26" s="50">
        <v>1.09</v>
      </c>
      <c r="E26" s="50">
        <v>1.09</v>
      </c>
      <c r="F26" s="50"/>
    </row>
    <row r="27" ht="21.55" customHeight="1" spans="2:6">
      <c r="B27" s="55">
        <v>20820</v>
      </c>
      <c r="C27" s="33" t="s">
        <v>78</v>
      </c>
      <c r="D27" s="50">
        <v>13.26</v>
      </c>
      <c r="F27" s="50">
        <v>13.26</v>
      </c>
    </row>
    <row r="28" ht="20.7" customHeight="1" spans="2:6">
      <c r="B28" s="55">
        <v>2082001</v>
      </c>
      <c r="C28" s="33" t="s">
        <v>79</v>
      </c>
      <c r="D28" s="50">
        <v>13.26</v>
      </c>
      <c r="F28" s="50">
        <v>13.26</v>
      </c>
    </row>
    <row r="29" ht="20.7" customHeight="1" spans="2:6">
      <c r="B29" s="53" t="s">
        <v>80</v>
      </c>
      <c r="C29" s="54" t="s">
        <v>81</v>
      </c>
      <c r="D29" s="50">
        <v>6.8</v>
      </c>
      <c r="E29" s="50"/>
      <c r="F29" s="50">
        <v>6.8</v>
      </c>
    </row>
    <row r="30" ht="19.8" customHeight="1" spans="2:6">
      <c r="B30" s="53" t="s">
        <v>82</v>
      </c>
      <c r="C30" s="54" t="s">
        <v>83</v>
      </c>
      <c r="D30" s="50">
        <v>6.8</v>
      </c>
      <c r="E30" s="50"/>
      <c r="F30" s="50">
        <v>6.8</v>
      </c>
    </row>
    <row r="31" ht="19.8" customHeight="1" spans="2:6">
      <c r="B31" s="53" t="s">
        <v>84</v>
      </c>
      <c r="C31" s="54" t="s">
        <v>85</v>
      </c>
      <c r="D31" s="50"/>
      <c r="E31" s="50"/>
      <c r="F31" s="50"/>
    </row>
    <row r="32" ht="19.8" customHeight="1" spans="2:6">
      <c r="B32" s="53" t="s">
        <v>86</v>
      </c>
      <c r="C32" s="54" t="s">
        <v>87</v>
      </c>
      <c r="D32" s="50"/>
      <c r="E32" s="50"/>
      <c r="F32" s="50"/>
    </row>
    <row r="33" ht="19.8" customHeight="1" spans="2:6">
      <c r="B33" s="51" t="s">
        <v>88</v>
      </c>
      <c r="C33" s="52" t="s">
        <v>89</v>
      </c>
      <c r="D33" s="50">
        <f>27.36+10</f>
        <v>37.36</v>
      </c>
      <c r="E33" s="50">
        <v>27.36</v>
      </c>
      <c r="F33" s="50">
        <v>10</v>
      </c>
    </row>
    <row r="34" ht="19.8" customHeight="1" spans="2:6">
      <c r="B34" s="53" t="s">
        <v>90</v>
      </c>
      <c r="C34" s="54" t="s">
        <v>91</v>
      </c>
      <c r="D34" s="50">
        <v>27.36</v>
      </c>
      <c r="E34" s="50">
        <v>27.36</v>
      </c>
      <c r="F34" s="50"/>
    </row>
    <row r="35" ht="19.8" customHeight="1" spans="2:6">
      <c r="B35" s="53" t="s">
        <v>92</v>
      </c>
      <c r="C35" s="54" t="s">
        <v>93</v>
      </c>
      <c r="D35" s="50">
        <v>27.36</v>
      </c>
      <c r="E35" s="56">
        <v>27.36</v>
      </c>
      <c r="F35" s="50"/>
    </row>
    <row r="36" ht="19.8" customHeight="1" spans="2:6">
      <c r="B36" s="55">
        <v>21015</v>
      </c>
      <c r="C36" s="33" t="s">
        <v>94</v>
      </c>
      <c r="D36" s="57">
        <v>10</v>
      </c>
      <c r="E36" s="58"/>
      <c r="F36" s="59">
        <v>10</v>
      </c>
    </row>
    <row r="37" ht="19.8" customHeight="1" spans="2:6">
      <c r="B37" s="55">
        <v>2101505</v>
      </c>
      <c r="C37" s="33" t="s">
        <v>94</v>
      </c>
      <c r="D37" s="57">
        <v>10</v>
      </c>
      <c r="E37" s="58"/>
      <c r="F37" s="59">
        <v>10</v>
      </c>
    </row>
    <row r="38" ht="19.8" customHeight="1" spans="2:6">
      <c r="B38" s="60">
        <v>211</v>
      </c>
      <c r="C38" s="33" t="s">
        <v>95</v>
      </c>
      <c r="D38" s="57">
        <v>0.18</v>
      </c>
      <c r="E38" s="58"/>
      <c r="F38" s="59">
        <v>0.18</v>
      </c>
    </row>
    <row r="39" ht="19.8" customHeight="1" spans="2:6">
      <c r="B39" s="55">
        <v>21104</v>
      </c>
      <c r="C39" s="33" t="s">
        <v>96</v>
      </c>
      <c r="D39" s="57">
        <v>0.18</v>
      </c>
      <c r="E39" s="58"/>
      <c r="F39" s="59">
        <v>0.18</v>
      </c>
    </row>
    <row r="40" ht="19.8" customHeight="1" spans="2:6">
      <c r="B40" s="55">
        <v>2110401</v>
      </c>
      <c r="C40" s="33" t="s">
        <v>97</v>
      </c>
      <c r="D40" s="57">
        <v>0.18</v>
      </c>
      <c r="E40" s="58"/>
      <c r="F40" s="59">
        <v>0.18</v>
      </c>
    </row>
    <row r="41" ht="19.8" customHeight="1" spans="2:6">
      <c r="B41" s="51" t="s">
        <v>98</v>
      </c>
      <c r="C41" s="52" t="s">
        <v>99</v>
      </c>
      <c r="D41" s="50">
        <f>406.48+0.03+0.03+0.08+12.28+79.88+3.9</f>
        <v>502.68</v>
      </c>
      <c r="E41" s="61">
        <v>2.64</v>
      </c>
      <c r="F41" s="50">
        <f>406.48+0.03+0.03+0.08+12.28+79.88+1.26</f>
        <v>500.04</v>
      </c>
    </row>
    <row r="42" ht="19.8" customHeight="1" spans="2:6">
      <c r="B42" s="51">
        <v>21301</v>
      </c>
      <c r="C42" s="52" t="s">
        <v>100</v>
      </c>
      <c r="D42" s="50">
        <v>0.03</v>
      </c>
      <c r="E42" s="50"/>
      <c r="F42" s="50">
        <v>0.03</v>
      </c>
    </row>
    <row r="43" ht="19.8" customHeight="1" spans="2:6">
      <c r="B43" s="51">
        <v>2130108</v>
      </c>
      <c r="C43" s="52" t="s">
        <v>100</v>
      </c>
      <c r="D43" s="50">
        <v>0.03</v>
      </c>
      <c r="E43" s="50"/>
      <c r="F43" s="50">
        <v>0.03</v>
      </c>
    </row>
    <row r="44" ht="19.8" customHeight="1" spans="2:6">
      <c r="B44" s="51">
        <v>2130122</v>
      </c>
      <c r="C44" s="52" t="s">
        <v>101</v>
      </c>
      <c r="D44" s="50">
        <v>0.03</v>
      </c>
      <c r="E44" s="50"/>
      <c r="F44" s="50">
        <v>0.03</v>
      </c>
    </row>
    <row r="45" ht="19.8" customHeight="1" spans="2:6">
      <c r="B45" s="51">
        <v>2130153</v>
      </c>
      <c r="C45" s="52" t="s">
        <v>102</v>
      </c>
      <c r="D45" s="50">
        <v>0.08</v>
      </c>
      <c r="E45" s="50"/>
      <c r="F45" s="50">
        <v>0.08</v>
      </c>
    </row>
    <row r="46" ht="19.8" customHeight="1" spans="2:6">
      <c r="B46" s="53" t="s">
        <v>103</v>
      </c>
      <c r="C46" s="54" t="s">
        <v>104</v>
      </c>
      <c r="D46" s="50">
        <v>12.28</v>
      </c>
      <c r="E46" s="50"/>
      <c r="F46" s="50">
        <v>12.28</v>
      </c>
    </row>
    <row r="47" ht="19.8" customHeight="1" spans="2:6">
      <c r="B47" s="55">
        <v>2130504</v>
      </c>
      <c r="C47" s="33" t="s">
        <v>105</v>
      </c>
      <c r="D47" s="50">
        <v>12.28</v>
      </c>
      <c r="E47" s="50"/>
      <c r="F47" s="50">
        <v>12.28</v>
      </c>
    </row>
    <row r="48" ht="19.8" customHeight="1" spans="2:6">
      <c r="B48" s="55">
        <v>2130505</v>
      </c>
      <c r="C48" s="33" t="s">
        <v>106</v>
      </c>
      <c r="D48" s="50">
        <v>79.88</v>
      </c>
      <c r="E48" s="50"/>
      <c r="F48" s="50">
        <v>79.88</v>
      </c>
    </row>
    <row r="49" ht="19.8" customHeight="1" spans="2:6">
      <c r="B49" s="53" t="s">
        <v>107</v>
      </c>
      <c r="C49" s="54" t="s">
        <v>108</v>
      </c>
      <c r="D49" s="50">
        <f>E49+F49</f>
        <v>3.9</v>
      </c>
      <c r="E49" s="50">
        <v>2.64</v>
      </c>
      <c r="F49" s="50">
        <v>1.26</v>
      </c>
    </row>
    <row r="50" ht="19.8" customHeight="1" spans="2:6">
      <c r="B50" s="53" t="s">
        <v>109</v>
      </c>
      <c r="C50" s="54" t="s">
        <v>110</v>
      </c>
      <c r="D50" s="50">
        <v>406.48</v>
      </c>
      <c r="E50" s="50"/>
      <c r="F50" s="50">
        <v>406.48</v>
      </c>
    </row>
    <row r="51" ht="19.8" customHeight="1" spans="2:6">
      <c r="B51" s="53" t="s">
        <v>111</v>
      </c>
      <c r="C51" s="54" t="s">
        <v>112</v>
      </c>
      <c r="D51" s="50">
        <v>406.48</v>
      </c>
      <c r="E51" s="50"/>
      <c r="F51" s="50">
        <v>406.48</v>
      </c>
    </row>
    <row r="52" ht="19.8" customHeight="1" spans="2:6">
      <c r="B52" s="51" t="s">
        <v>113</v>
      </c>
      <c r="C52" s="52" t="s">
        <v>114</v>
      </c>
      <c r="D52" s="50">
        <v>37.8</v>
      </c>
      <c r="E52" s="50">
        <v>37.8</v>
      </c>
      <c r="F52" s="50"/>
    </row>
    <row r="53" ht="19.8" customHeight="1" spans="2:6">
      <c r="B53" s="53" t="s">
        <v>115</v>
      </c>
      <c r="C53" s="54" t="s">
        <v>116</v>
      </c>
      <c r="D53" s="50">
        <v>37.8</v>
      </c>
      <c r="E53" s="50">
        <v>37.8</v>
      </c>
      <c r="F53" s="50"/>
    </row>
    <row r="54" ht="19.8" customHeight="1" spans="2:6">
      <c r="B54" s="53" t="s">
        <v>117</v>
      </c>
      <c r="C54" s="54" t="s">
        <v>118</v>
      </c>
      <c r="D54" s="50">
        <v>37.8</v>
      </c>
      <c r="E54" s="50">
        <v>37.8</v>
      </c>
      <c r="F54" s="50"/>
    </row>
    <row r="55" ht="19.8" customHeight="1" spans="2:6">
      <c r="B55" s="60">
        <v>224</v>
      </c>
      <c r="C55" s="33" t="s">
        <v>119</v>
      </c>
      <c r="D55" s="50">
        <v>9.12</v>
      </c>
      <c r="E55" s="50"/>
      <c r="F55" s="50">
        <v>9.12</v>
      </c>
    </row>
    <row r="56" ht="19.8" customHeight="1" spans="2:6">
      <c r="B56" s="55">
        <v>22407</v>
      </c>
      <c r="C56" s="33" t="s">
        <v>120</v>
      </c>
      <c r="D56" s="50">
        <v>9.12</v>
      </c>
      <c r="E56" s="50"/>
      <c r="F56" s="50">
        <v>9.12</v>
      </c>
    </row>
    <row r="57" ht="19.8" customHeight="1" spans="2:6">
      <c r="B57" s="55">
        <v>2240703</v>
      </c>
      <c r="C57" s="33" t="s">
        <v>121</v>
      </c>
      <c r="D57" s="50">
        <v>9.12</v>
      </c>
      <c r="E57" s="50"/>
      <c r="F57" s="50">
        <v>9.12</v>
      </c>
    </row>
    <row r="58" ht="19.8" customHeight="1"/>
    <row r="59" ht="19.8" customHeight="1"/>
    <row r="60" ht="19.8" customHeight="1"/>
    <row r="61" ht="19.8" customHeight="1"/>
    <row r="62" ht="19.8" customHeight="1"/>
    <row r="63" ht="19.8" customHeight="1"/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2" sqref="B2:M3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3"/>
      <c r="B1" s="14" t="s">
        <v>226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ht="16.35" customHeight="1" spans="2:13">
      <c r="B2" s="41" t="s">
        <v>227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ht="16.35" customHeight="1" spans="2:13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ht="16.35" customHeight="1" spans="2:13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ht="21.55" customHeight="1" spans="2:13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46" t="s">
        <v>2</v>
      </c>
    </row>
    <row r="6" ht="65.55" customHeight="1" spans="2:13">
      <c r="B6" s="42" t="s">
        <v>228</v>
      </c>
      <c r="C6" s="42" t="s">
        <v>5</v>
      </c>
      <c r="D6" s="42" t="s">
        <v>187</v>
      </c>
      <c r="E6" s="42" t="s">
        <v>229</v>
      </c>
      <c r="F6" s="42" t="s">
        <v>230</v>
      </c>
      <c r="G6" s="42" t="s">
        <v>231</v>
      </c>
      <c r="H6" s="42" t="s">
        <v>232</v>
      </c>
      <c r="I6" s="42" t="s">
        <v>233</v>
      </c>
      <c r="J6" s="42" t="s">
        <v>234</v>
      </c>
      <c r="K6" s="42" t="s">
        <v>235</v>
      </c>
      <c r="L6" s="42" t="s">
        <v>236</v>
      </c>
      <c r="M6" s="42" t="s">
        <v>237</v>
      </c>
    </row>
    <row r="7" ht="23.25" customHeight="1" spans="2:13">
      <c r="B7" s="43" t="s">
        <v>7</v>
      </c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ht="21.55" customHeight="1" spans="2:13">
      <c r="B8" s="20"/>
      <c r="C8" s="20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2:2">
      <c r="B9" t="s">
        <v>238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伦纳德</cp:lastModifiedBy>
  <dcterms:created xsi:type="dcterms:W3CDTF">2025-02-14T07:31:00Z</dcterms:created>
  <dcterms:modified xsi:type="dcterms:W3CDTF">2025-02-17T02:41:26Z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4A2030965386443B8D21F0C618A571A9_12</vt:lpwstr>
  </property>
  <property fmtid="{D5CDD505-2E9C-101B-9397-08002B2CF9AE}" pid="3" name="KSOProductBuildVer">
    <vt:lpwstr>2052-12.1.0.19770</vt:lpwstr>
  </property>
</Properties>
</file>